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580" windowHeight="6945" tabRatio="832" activeTab="1"/>
  </bookViews>
  <sheets>
    <sheet name="y-1總表" sheetId="1" r:id="rId1"/>
    <sheet name="y-2檢核表" sheetId="2" r:id="rId2"/>
    <sheet name="y-3-1概算表(105年8-12月)" sheetId="3" r:id="rId3"/>
    <sheet name="y-3-2概算表106年1-7月" sheetId="4" r:id="rId4"/>
    <sheet name="y-4子計畫經費項目總計" sheetId="5" r:id="rId5"/>
    <sheet name="A-2-2物品費明細附表" sheetId="6" r:id="rId6"/>
    <sheet name="B1物品費明細表" sheetId="7" r:id="rId7"/>
    <sheet name="B2物品費明細表" sheetId="8" r:id="rId8"/>
    <sheet name="B3資料收集費明細表" sheetId="9" r:id="rId9"/>
  </sheets>
  <externalReferences>
    <externalReference r:id="rId12"/>
    <externalReference r:id="rId13"/>
  </externalReferences>
  <definedNames>
    <definedName name="OLE_LINK1" localSheetId="1">'y-2檢核表'!$A$3</definedName>
  </definedNames>
  <calcPr fullCalcOnLoad="1"/>
</workbook>
</file>

<file path=xl/sharedStrings.xml><?xml version="1.0" encoding="utf-8"?>
<sst xmlns="http://schemas.openxmlformats.org/spreadsheetml/2006/main" count="1426" uniqueCount="605">
  <si>
    <r>
      <t>單位：</t>
    </r>
    <r>
      <rPr>
        <sz val="12"/>
        <color indexed="10"/>
        <rFont val="細明體"/>
        <family val="3"/>
      </rPr>
      <t>仟</t>
    </r>
    <r>
      <rPr>
        <sz val="12"/>
        <rFont val="細明體"/>
        <family val="3"/>
      </rPr>
      <t>元</t>
    </r>
  </si>
  <si>
    <t xml:space="preserve"> </t>
  </si>
  <si>
    <t>名稱</t>
  </si>
  <si>
    <t>單位</t>
  </si>
  <si>
    <t>數量</t>
  </si>
  <si>
    <t>單價</t>
  </si>
  <si>
    <t>總價</t>
  </si>
  <si>
    <t>說明用途</t>
  </si>
  <si>
    <t xml:space="preserve">            經常門小計          </t>
  </si>
  <si>
    <t>業務費</t>
  </si>
  <si>
    <t>(二)資本門：</t>
  </si>
  <si>
    <t>設備費</t>
  </si>
  <si>
    <t xml:space="preserve">            資本門小計          </t>
  </si>
  <si>
    <t>承辦人:          承辦主任:          會計主任:          校長:</t>
  </si>
  <si>
    <t>(一)經常門：</t>
  </si>
  <si>
    <t>獎輔助費</t>
  </si>
  <si>
    <t>獎輔助費</t>
  </si>
  <si>
    <t>105會計年度概算表(8-12月)</t>
  </si>
  <si>
    <t xml:space="preserve">105會計年度總計  </t>
  </si>
  <si>
    <t>節</t>
  </si>
  <si>
    <t>人次</t>
  </si>
  <si>
    <t>材料費</t>
  </si>
  <si>
    <t>雜支</t>
  </si>
  <si>
    <t>辦公文具、紙張、資訊耗材等。</t>
  </si>
  <si>
    <t xml:space="preserve"> Arduino微電腦控制套件</t>
  </si>
  <si>
    <t xml:space="preserve"> 套</t>
  </si>
  <si>
    <t>業務費</t>
  </si>
  <si>
    <t>人次</t>
  </si>
  <si>
    <t>材料費</t>
  </si>
  <si>
    <t>各類課程中每位學生之材料及用品費</t>
  </si>
  <si>
    <t>106會計年度概算表(1-7月)</t>
  </si>
  <si>
    <t xml:space="preserve">106會計年度總計  </t>
  </si>
  <si>
    <t>設備故障維修</t>
  </si>
  <si>
    <t>人次</t>
  </si>
  <si>
    <t>材料費</t>
  </si>
  <si>
    <t>實作研習會之材料</t>
  </si>
  <si>
    <t>設備故障維修及保養維護</t>
  </si>
  <si>
    <t>雜支</t>
  </si>
  <si>
    <t>辦公文具、紙張、資訊耗材等</t>
  </si>
  <si>
    <t>Arduino微電腦控制套件</t>
  </si>
  <si>
    <t>套</t>
  </si>
  <si>
    <t>筆記電腦</t>
  </si>
  <si>
    <t>台</t>
  </si>
  <si>
    <t>設備故障維修及保養維護</t>
  </si>
  <si>
    <t>105會計年度概算表(8-12月)</t>
  </si>
  <si>
    <t>(一)經常門：</t>
  </si>
  <si>
    <t>材料費</t>
  </si>
  <si>
    <t>人次</t>
  </si>
  <si>
    <t>雜支</t>
  </si>
  <si>
    <t>式</t>
  </si>
  <si>
    <t>辦公(事務)文具、紙張、資訊耗材、資料夾、郵資等</t>
  </si>
  <si>
    <t>獎輔助費</t>
  </si>
  <si>
    <t xml:space="preserve"> </t>
  </si>
  <si>
    <t xml:space="preserve">105會計年度總計  </t>
  </si>
  <si>
    <t>物品費</t>
  </si>
  <si>
    <t xml:space="preserve"> 保護墊</t>
  </si>
  <si>
    <t xml:space="preserve"> 式</t>
  </si>
  <si>
    <r>
      <t xml:space="preserve"> </t>
    </r>
    <r>
      <rPr>
        <sz val="6"/>
        <rFont val="標楷體"/>
        <family val="4"/>
      </rPr>
      <t>保護學生避免受傷</t>
    </r>
  </si>
  <si>
    <t>各類課程中每位學生之材料及用品費</t>
  </si>
  <si>
    <r>
      <t xml:space="preserve"> </t>
    </r>
    <r>
      <rPr>
        <sz val="6"/>
        <rFont val="標楷體"/>
        <family val="4"/>
      </rPr>
      <t>成立微電腦機電控制教室</t>
    </r>
  </si>
  <si>
    <t>小時</t>
  </si>
  <si>
    <t>辦理遇見卓越大師講座鐘點費</t>
  </si>
  <si>
    <t>遇見卓越大師講師交通費(來回)</t>
  </si>
  <si>
    <t>印刷費</t>
  </si>
  <si>
    <t>印刷費</t>
  </si>
  <si>
    <t>張</t>
  </si>
  <si>
    <t>遇見卓越大師講座海報印刷費</t>
  </si>
  <si>
    <t>辦理駐校藝術家或生命教育講座鐘點費</t>
  </si>
  <si>
    <t>生命教育及駐校藝術家交通費(來回)</t>
  </si>
  <si>
    <t>物品費</t>
  </si>
  <si>
    <t>冊</t>
  </si>
  <si>
    <t>片</t>
  </si>
  <si>
    <t>購買生命教育及生涯輔導相關影片</t>
  </si>
  <si>
    <t>辦理生命教育相關課程材料費</t>
  </si>
  <si>
    <t>辦公文具、用品等</t>
  </si>
  <si>
    <t>筆記型電腦</t>
  </si>
  <si>
    <t xml:space="preserve"> 台</t>
  </si>
  <si>
    <t>辦理講座及活動使用器材</t>
  </si>
  <si>
    <t>桌上型電腦</t>
  </si>
  <si>
    <t>台</t>
  </si>
  <si>
    <t>執行相關業務及活動辦理使用</t>
  </si>
  <si>
    <r>
      <t>講座鐘點費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外聘</t>
    </r>
    <r>
      <rPr>
        <sz val="10"/>
        <rFont val="Times New Roman"/>
        <family val="1"/>
      </rPr>
      <t>)</t>
    </r>
  </si>
  <si>
    <t>材料費</t>
  </si>
  <si>
    <t>設備維護費</t>
  </si>
  <si>
    <t>雜支</t>
  </si>
  <si>
    <t>節</t>
  </si>
  <si>
    <t>人次</t>
  </si>
  <si>
    <t>式</t>
  </si>
  <si>
    <t>人</t>
  </si>
  <si>
    <r>
      <rPr>
        <sz val="10"/>
        <rFont val="標楷體"/>
        <family val="4"/>
      </rPr>
      <t>授課鐘點費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外聘</t>
    </r>
    <r>
      <rPr>
        <sz val="10"/>
        <rFont val="Times New Roman"/>
        <family val="1"/>
      </rPr>
      <t>)</t>
    </r>
  </si>
  <si>
    <t>各類課程及練習中每位學生之材料及用品費</t>
  </si>
  <si>
    <t>辦公文具、紙張、資訊耗材等。</t>
  </si>
  <si>
    <t>台</t>
  </si>
  <si>
    <t>課後技藝學習課程</t>
  </si>
  <si>
    <r>
      <t>講座鐘點費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外聘</t>
    </r>
    <r>
      <rPr>
        <sz val="10"/>
        <rFont val="Times New Roman"/>
        <family val="1"/>
      </rPr>
      <t>)</t>
    </r>
  </si>
  <si>
    <t>印刷費</t>
  </si>
  <si>
    <t>人次</t>
  </si>
  <si>
    <t>課後社團講師費</t>
  </si>
  <si>
    <t>各類課程中每位學生之材料及用品費</t>
  </si>
  <si>
    <t>設備故障維修</t>
  </si>
  <si>
    <t>辦理「創客」設備操作技術研習</t>
  </si>
  <si>
    <r>
      <t>3D</t>
    </r>
    <r>
      <rPr>
        <sz val="10"/>
        <rFont val="標楷體"/>
        <family val="4"/>
      </rPr>
      <t>列印機</t>
    </r>
  </si>
  <si>
    <t>微型雕刻機</t>
  </si>
  <si>
    <t>張</t>
  </si>
  <si>
    <t>成立創客教室</t>
  </si>
  <si>
    <t>授課鐘點費</t>
  </si>
  <si>
    <t>105會計年度概算表(8-12月)</t>
  </si>
  <si>
    <t xml:space="preserve"> </t>
  </si>
  <si>
    <t>106會計年度概算表(1-7月)</t>
  </si>
  <si>
    <t xml:space="preserve">106會計年度總計  </t>
  </si>
  <si>
    <t>冊</t>
  </si>
  <si>
    <t>印製樸津文藝學生創作文集及特色課程教材印刷</t>
  </si>
  <si>
    <t>辦公(事務)文具、紙張、資訊耗材、資料夾、郵資等</t>
  </si>
  <si>
    <t>辦理第二外語特色課程(印尼語和越語)</t>
  </si>
  <si>
    <t>辦理東高悅讀小學堂學生讀書會、語文講座</t>
  </si>
  <si>
    <t>辦理語文競賽培訓課程</t>
  </si>
  <si>
    <t>說明用途</t>
  </si>
  <si>
    <t>說明用途</t>
  </si>
  <si>
    <t>說明用途</t>
  </si>
  <si>
    <t>會議、研習或活動講座使用</t>
  </si>
  <si>
    <t>課程、研習或活動所需實驗材料（如：藥品、濾紙、玻片、手套、口罩等）</t>
  </si>
  <si>
    <t>講座鐘點費(內聘)</t>
  </si>
  <si>
    <t>物品費</t>
  </si>
  <si>
    <t>行動裝置用多媒體撥放及分享轉換器:課程、研習撥放多媒體時使用</t>
  </si>
  <si>
    <t>實驗課程用電子秤</t>
  </si>
  <si>
    <t>實驗用自動攪拌器</t>
  </si>
  <si>
    <t>租車費</t>
  </si>
  <si>
    <t>輛</t>
  </si>
  <si>
    <t>保險費</t>
  </si>
  <si>
    <t>辦理校外教學</t>
  </si>
  <si>
    <t>辦理校外教學</t>
  </si>
  <si>
    <t xml:space="preserve"> 投影機</t>
  </si>
  <si>
    <t xml:space="preserve"> </t>
  </si>
  <si>
    <t>單位：仟元</t>
  </si>
  <si>
    <t>課程使用</t>
  </si>
  <si>
    <t xml:space="preserve">105會計年度總計  </t>
  </si>
  <si>
    <t>獎輔助費</t>
  </si>
  <si>
    <t>講座鐘點費(外聘)</t>
  </si>
  <si>
    <t>辦理教師讀書會</t>
  </si>
  <si>
    <t>辦理教師讀書會外聘講座交通費</t>
  </si>
  <si>
    <t>印製教師讀書會手冊</t>
  </si>
  <si>
    <t>手作課程材料</t>
  </si>
  <si>
    <t>辦公(事務)文具、紙張、資訊耗材、資料夾、郵資等</t>
  </si>
  <si>
    <t>辦理課程發展工作坊</t>
  </si>
  <si>
    <t>每學期請2位專家蒞校指導</t>
  </si>
  <si>
    <t>份</t>
  </si>
  <si>
    <t>垃圾子母車</t>
  </si>
  <si>
    <t>子計畫B1管樂淨化特色課程　</t>
  </si>
  <si>
    <t xml:space="preserve">個 </t>
  </si>
  <si>
    <t>子計畫B2生命力與運動力特色課程　</t>
  </si>
  <si>
    <t>子計畫B3生命活化特色課程</t>
  </si>
  <si>
    <t>管樂深化課程、創意設計培訓課程用</t>
  </si>
  <si>
    <t>生命特色課程鐘點費</t>
  </si>
  <si>
    <t>1.創意愛心週刺繡材料;2.愛集盒活動材料</t>
  </si>
  <si>
    <t>管樂深化課程、創意設計培訓課程學習手冊、成果手冊</t>
  </si>
  <si>
    <t>管樂深化課程、創意設計培訓課程學習手冊、成果手冊</t>
  </si>
  <si>
    <t>辦理樂活生命特色課程校外教學</t>
  </si>
  <si>
    <t>子計畫C1金手培訓特色課程　</t>
  </si>
  <si>
    <t>人次</t>
  </si>
  <si>
    <t>租車費</t>
  </si>
  <si>
    <t>輛</t>
  </si>
  <si>
    <t>獎輔助費</t>
  </si>
  <si>
    <t xml:space="preserve"> </t>
  </si>
  <si>
    <r>
      <t>單位：</t>
    </r>
    <r>
      <rPr>
        <sz val="12"/>
        <color indexed="10"/>
        <rFont val="細明體"/>
        <family val="3"/>
      </rPr>
      <t>仟</t>
    </r>
    <r>
      <rPr>
        <sz val="12"/>
        <rFont val="細明體"/>
        <family val="3"/>
      </rPr>
      <t>元</t>
    </r>
  </si>
  <si>
    <t>106會計年度概算表(1-7月)</t>
  </si>
  <si>
    <t>(一)經常門：</t>
  </si>
  <si>
    <t>時</t>
  </si>
  <si>
    <t>研習或活動講座，內聘或外聘專家學者，依實際項目支給</t>
  </si>
  <si>
    <t>人次</t>
  </si>
  <si>
    <t>會議、研習或活動講座使用</t>
  </si>
  <si>
    <t>課程、研習或活動所需實驗材料（如：藥品、濾紙、玻片、手套、口罩等）</t>
  </si>
  <si>
    <t>保險費</t>
  </si>
  <si>
    <t>獎輔助費</t>
  </si>
  <si>
    <t xml:space="preserve"> </t>
  </si>
  <si>
    <t xml:space="preserve"> 投影機</t>
  </si>
  <si>
    <t>台</t>
  </si>
  <si>
    <t xml:space="preserve">106會計年度總計  </t>
  </si>
  <si>
    <t>子計畫A-2-2自然科協同課程　</t>
  </si>
  <si>
    <t>106會計年度(1-7月)</t>
  </si>
  <si>
    <t>冊</t>
  </si>
  <si>
    <t>材料費</t>
  </si>
  <si>
    <t>式</t>
  </si>
  <si>
    <t>雜支</t>
  </si>
  <si>
    <t xml:space="preserve">106會計年度總計  </t>
  </si>
  <si>
    <t>子計畫A-3核心小組發展總體課程計畫　</t>
  </si>
  <si>
    <t>節</t>
  </si>
  <si>
    <t>人</t>
  </si>
  <si>
    <t>條</t>
  </si>
  <si>
    <t>份</t>
  </si>
  <si>
    <t>1.創意愛心週刺繡材料;2.愛集盒活動材料</t>
  </si>
  <si>
    <t>印刷費</t>
  </si>
  <si>
    <t xml:space="preserve">辦理棒球特色社團所需用各類耗材
棒球練習及比賽用球棒2000×10＝20000
球1200×5打＝6000
</t>
  </si>
  <si>
    <t>辦公(事務)文具、紙張、資訊耗材、資料夾、郵資等</t>
  </si>
  <si>
    <t>子計畫B2生命力與運動力特色課程　</t>
  </si>
  <si>
    <t>小時</t>
  </si>
  <si>
    <t>辦理遇見卓越大師講座鐘點費</t>
  </si>
  <si>
    <t>遇見卓越大師講師交通費(來回)</t>
  </si>
  <si>
    <t>張</t>
  </si>
  <si>
    <t>遇見卓越大師講座海報印刷費</t>
  </si>
  <si>
    <t>辦理駐校藝術家或生命教育講座鐘點費</t>
  </si>
  <si>
    <t>生命教育及駐校藝術家交通費(來回)</t>
  </si>
  <si>
    <t>物品費</t>
  </si>
  <si>
    <t>片</t>
  </si>
  <si>
    <t>購買生命教育及生涯輔導相關影片</t>
  </si>
  <si>
    <t>藝術表演家、生命教育課程材料費及器材租用費等</t>
  </si>
  <si>
    <t>辦理生命教育相關課程材料費</t>
  </si>
  <si>
    <t>辦公文具、用品等</t>
  </si>
  <si>
    <t>子計畫B-3生命活化特色課程　</t>
  </si>
  <si>
    <t>子計畫C1金手培訓特色課程　</t>
  </si>
  <si>
    <t>課後技藝學習課程</t>
  </si>
  <si>
    <r>
      <rPr>
        <b/>
        <sz val="16"/>
        <rFont val="新細明體"/>
        <family val="1"/>
      </rPr>
      <t>表</t>
    </r>
    <r>
      <rPr>
        <b/>
        <sz val="16"/>
        <rFont val="Apple LiGothic Medium"/>
        <family val="2"/>
      </rPr>
      <t xml:space="preserve">y-3-2 </t>
    </r>
    <r>
      <rPr>
        <b/>
        <sz val="16"/>
        <rFont val="新細明體"/>
        <family val="1"/>
      </rPr>
      <t>東石高</t>
    </r>
    <r>
      <rPr>
        <b/>
        <sz val="16"/>
        <rFont val="細明體"/>
        <family val="3"/>
      </rPr>
      <t>中優質化年度經費編列表【</t>
    </r>
    <r>
      <rPr>
        <b/>
        <sz val="16"/>
        <rFont val="Apple LiGothic Medium"/>
        <family val="2"/>
      </rPr>
      <t>105</t>
    </r>
    <r>
      <rPr>
        <b/>
        <sz val="16"/>
        <rFont val="細明體"/>
        <family val="3"/>
      </rPr>
      <t>學年度】</t>
    </r>
  </si>
  <si>
    <r>
      <rPr>
        <b/>
        <sz val="16"/>
        <rFont val="新細明體"/>
        <family val="1"/>
      </rPr>
      <t>表</t>
    </r>
    <r>
      <rPr>
        <b/>
        <sz val="16"/>
        <rFont val="Apple LiGothic Medium"/>
        <family val="2"/>
      </rPr>
      <t xml:space="preserve">y-3-1 </t>
    </r>
    <r>
      <rPr>
        <b/>
        <sz val="16"/>
        <rFont val="新細明體"/>
        <family val="1"/>
      </rPr>
      <t>國立東石高</t>
    </r>
    <r>
      <rPr>
        <b/>
        <sz val="16"/>
        <rFont val="細明體"/>
        <family val="3"/>
      </rPr>
      <t>中優質化年度經費編列表【</t>
    </r>
    <r>
      <rPr>
        <b/>
        <sz val="16"/>
        <rFont val="Apple LiGothic Medium"/>
        <family val="2"/>
      </rPr>
      <t>105</t>
    </r>
    <r>
      <rPr>
        <b/>
        <sz val="16"/>
        <rFont val="細明體"/>
        <family val="3"/>
      </rPr>
      <t>學年度】</t>
    </r>
  </si>
  <si>
    <t>經常門</t>
  </si>
  <si>
    <t>經費項目名稱</t>
  </si>
  <si>
    <t>總計</t>
  </si>
  <si>
    <t>比例</t>
  </si>
  <si>
    <t>出席費</t>
  </si>
  <si>
    <t>指導費</t>
  </si>
  <si>
    <t>稿費</t>
  </si>
  <si>
    <t>裁判費</t>
  </si>
  <si>
    <t>工讀費</t>
  </si>
  <si>
    <t>資料蒐集費</t>
  </si>
  <si>
    <t>國內旅費</t>
  </si>
  <si>
    <t>膳宿費</t>
  </si>
  <si>
    <t>場地使用費</t>
  </si>
  <si>
    <t>全民健康保險補充保費</t>
  </si>
  <si>
    <t>臨時人員勞、健保及勞工退休金</t>
  </si>
  <si>
    <t>設備使用費</t>
  </si>
  <si>
    <t>軟體設計費</t>
  </si>
  <si>
    <t>軟體授權費</t>
  </si>
  <si>
    <t>獎補助費</t>
  </si>
  <si>
    <t>學生獎學金</t>
  </si>
  <si>
    <t>學生獎助金</t>
  </si>
  <si>
    <t>經常門總計</t>
  </si>
  <si>
    <r>
      <t>表</t>
    </r>
    <r>
      <rPr>
        <b/>
        <sz val="16"/>
        <color indexed="10"/>
        <rFont val="細明體-ExtB"/>
        <family val="1"/>
      </rPr>
      <t xml:space="preserve">y-4 </t>
    </r>
    <r>
      <rPr>
        <b/>
        <sz val="16"/>
        <color indexed="10"/>
        <rFont val="新細明體"/>
        <family val="1"/>
      </rPr>
      <t>子計畫經費項目總計</t>
    </r>
  </si>
  <si>
    <r>
      <t>單位：</t>
    </r>
    <r>
      <rPr>
        <sz val="12"/>
        <color indexed="10"/>
        <rFont val="細明體"/>
        <family val="3"/>
      </rPr>
      <t>仟</t>
    </r>
    <r>
      <rPr>
        <sz val="12"/>
        <rFont val="細明體"/>
        <family val="3"/>
      </rPr>
      <t>元</t>
    </r>
  </si>
  <si>
    <r>
      <t>105</t>
    </r>
    <r>
      <rPr>
        <sz val="12"/>
        <rFont val="新細明體"/>
        <family val="1"/>
      </rPr>
      <t>會計年度</t>
    </r>
    <r>
      <rPr>
        <sz val="12"/>
        <rFont val="微軟正黑體"/>
        <family val="2"/>
      </rPr>
      <t>(8-12</t>
    </r>
    <r>
      <rPr>
        <sz val="12"/>
        <rFont val="新細明體"/>
        <family val="1"/>
      </rPr>
      <t>月</t>
    </r>
    <r>
      <rPr>
        <sz val="12"/>
        <rFont val="微軟正黑體"/>
        <family val="2"/>
      </rPr>
      <t>)</t>
    </r>
  </si>
  <si>
    <r>
      <t>106</t>
    </r>
    <r>
      <rPr>
        <sz val="12"/>
        <rFont val="新細明體"/>
        <family val="1"/>
      </rPr>
      <t>會計年度</t>
    </r>
    <r>
      <rPr>
        <sz val="12"/>
        <rFont val="微軟正黑體"/>
        <family val="2"/>
      </rPr>
      <t>(1-7</t>
    </r>
    <r>
      <rPr>
        <sz val="12"/>
        <rFont val="新細明體"/>
        <family val="1"/>
      </rPr>
      <t>月</t>
    </r>
    <r>
      <rPr>
        <sz val="12"/>
        <rFont val="微軟正黑體"/>
        <family val="2"/>
      </rPr>
      <t>)</t>
    </r>
  </si>
  <si>
    <r>
      <t>105</t>
    </r>
    <r>
      <rPr>
        <b/>
        <sz val="12"/>
        <color indexed="10"/>
        <rFont val="新細明體"/>
        <family val="1"/>
      </rPr>
      <t>學年度</t>
    </r>
  </si>
  <si>
    <r>
      <t>講座鐘點費</t>
    </r>
    <r>
      <rPr>
        <sz val="12"/>
        <rFont val="微軟正黑體"/>
        <family val="2"/>
      </rPr>
      <t>(</t>
    </r>
    <r>
      <rPr>
        <sz val="12"/>
        <rFont val="新細明體"/>
        <family val="1"/>
      </rPr>
      <t>內聘</t>
    </r>
    <r>
      <rPr>
        <sz val="12"/>
        <rFont val="微軟正黑體"/>
        <family val="2"/>
      </rPr>
      <t>)</t>
    </r>
  </si>
  <si>
    <r>
      <t>講座鐘點費</t>
    </r>
    <r>
      <rPr>
        <sz val="12"/>
        <rFont val="微軟正黑體"/>
        <family val="2"/>
      </rPr>
      <t>(</t>
    </r>
    <r>
      <rPr>
        <sz val="12"/>
        <rFont val="新細明體"/>
        <family val="1"/>
      </rPr>
      <t>外聘</t>
    </r>
    <r>
      <rPr>
        <sz val="12"/>
        <rFont val="微軟正黑體"/>
        <family val="2"/>
      </rPr>
      <t>)</t>
    </r>
  </si>
  <si>
    <r>
      <t>說明：</t>
    </r>
    <r>
      <rPr>
        <sz val="12"/>
        <rFont val="微軟正黑體"/>
        <family val="2"/>
      </rPr>
      <t xml:space="preserve">1. </t>
    </r>
    <r>
      <rPr>
        <sz val="12"/>
        <rFont val="新細明體"/>
        <family val="1"/>
      </rPr>
      <t>為了協助及早完成經費核定，請學校加總各子計畫之經費項目。</t>
    </r>
  </si>
  <si>
    <r>
      <t xml:space="preserve">2. </t>
    </r>
    <r>
      <rPr>
        <sz val="12"/>
        <rFont val="新細明體"/>
        <family val="1"/>
      </rPr>
      <t>總計為各子計畫之經費加總。</t>
    </r>
    <r>
      <rPr>
        <sz val="12"/>
        <rFont val="微軟正黑體"/>
        <family val="2"/>
      </rPr>
      <t>(</t>
    </r>
    <r>
      <rPr>
        <sz val="12"/>
        <rFont val="新細明體"/>
        <family val="1"/>
      </rPr>
      <t>例如：講座鐘點費</t>
    </r>
    <r>
      <rPr>
        <sz val="12"/>
        <rFont val="微軟正黑體"/>
        <family val="2"/>
      </rPr>
      <t>A-1,A-2..B-1,B-2,..C-1,C-2…</t>
    </r>
    <r>
      <rPr>
        <sz val="12"/>
        <rFont val="新細明體"/>
        <family val="1"/>
      </rPr>
      <t>之加總</t>
    </r>
    <r>
      <rPr>
        <sz val="12"/>
        <rFont val="微軟正黑體"/>
        <family val="2"/>
      </rPr>
      <t>)</t>
    </r>
  </si>
  <si>
    <r>
      <t xml:space="preserve">3. </t>
    </r>
    <r>
      <rPr>
        <sz val="12"/>
        <rFont val="新細明體"/>
        <family val="1"/>
      </rPr>
      <t xml:space="preserve">比例：子計畫經費項目之總計 </t>
    </r>
    <r>
      <rPr>
        <sz val="12"/>
        <rFont val="微軟正黑體"/>
        <family val="2"/>
      </rPr>
      <t xml:space="preserve">/ </t>
    </r>
    <r>
      <rPr>
        <sz val="12"/>
        <rFont val="新細明體"/>
        <family val="1"/>
      </rPr>
      <t>經常門總計。</t>
    </r>
  </si>
  <si>
    <r>
      <t>組長辛苦了</t>
    </r>
    <r>
      <rPr>
        <sz val="12"/>
        <color indexed="10"/>
        <rFont val="微軟正黑體"/>
        <family val="2"/>
      </rPr>
      <t>!</t>
    </r>
  </si>
  <si>
    <r>
      <t>單位：</t>
    </r>
    <r>
      <rPr>
        <sz val="12"/>
        <color indexed="10"/>
        <rFont val="細明體"/>
        <family val="3"/>
      </rPr>
      <t>仟</t>
    </r>
    <r>
      <rPr>
        <sz val="12"/>
        <rFont val="細明體"/>
        <family val="3"/>
      </rPr>
      <t>元</t>
    </r>
  </si>
  <si>
    <t>優質化經費分析</t>
  </si>
  <si>
    <t>三年整體經費配置</t>
  </si>
  <si>
    <t>分年經費需求</t>
  </si>
  <si>
    <t>三年優質化經、資門分配</t>
  </si>
  <si>
    <t>三年整體經費配置來源</t>
  </si>
  <si>
    <t>第一年(104年1-7月)</t>
  </si>
  <si>
    <t>第二年(104年8月~105年7月)</t>
  </si>
  <si>
    <t>第三年(105學年度)</t>
  </si>
  <si>
    <t>資本門</t>
  </si>
  <si>
    <t>本預算（縣市立中學應含主管機關配合款)</t>
  </si>
  <si>
    <t>自籌款與
其他補助</t>
  </si>
  <si>
    <t>優質化專案</t>
  </si>
  <si>
    <r>
      <t>A-1</t>
    </r>
    <r>
      <rPr>
        <sz val="10"/>
        <color indexed="8"/>
        <rFont val="細明體"/>
        <family val="3"/>
      </rPr>
      <t>數理扎根科展卓越</t>
    </r>
  </si>
  <si>
    <r>
      <t>A-2</t>
    </r>
    <r>
      <rPr>
        <sz val="10"/>
        <color indexed="8"/>
        <rFont val="細明體"/>
        <family val="3"/>
      </rPr>
      <t>語文練達外語精熟</t>
    </r>
  </si>
  <si>
    <r>
      <t>A-3</t>
    </r>
    <r>
      <rPr>
        <sz val="10"/>
        <color indexed="8"/>
        <rFont val="細明體"/>
        <family val="3"/>
      </rPr>
      <t>樸津文藝深耕閱讀</t>
    </r>
  </si>
  <si>
    <r>
      <t>A-4</t>
    </r>
    <r>
      <rPr>
        <sz val="10"/>
        <color indexed="8"/>
        <rFont val="細明體"/>
        <family val="3"/>
      </rPr>
      <t>拔尖固底適性學習</t>
    </r>
  </si>
  <si>
    <r>
      <t>B-1</t>
    </r>
    <r>
      <rPr>
        <sz val="10"/>
        <color indexed="8"/>
        <rFont val="細明體"/>
        <family val="3"/>
      </rPr>
      <t>鼓動生命管樂人生</t>
    </r>
  </si>
  <si>
    <r>
      <t>B-2</t>
    </r>
    <r>
      <rPr>
        <sz val="10"/>
        <color indexed="8"/>
        <rFont val="細明體"/>
        <family val="3"/>
      </rPr>
      <t>豐厚生命展心視界</t>
    </r>
  </si>
  <si>
    <r>
      <t>B-3</t>
    </r>
    <r>
      <rPr>
        <sz val="10"/>
        <color indexed="8"/>
        <rFont val="細明體"/>
        <family val="3"/>
      </rPr>
      <t>親親自然美感人生</t>
    </r>
  </si>
  <si>
    <r>
      <t>B-4</t>
    </r>
    <r>
      <rPr>
        <sz val="10"/>
        <color indexed="8"/>
        <rFont val="細明體"/>
        <family val="3"/>
      </rPr>
      <t>讓愛遠傳接軌世界</t>
    </r>
  </si>
  <si>
    <r>
      <t>C-1</t>
    </r>
    <r>
      <rPr>
        <sz val="10"/>
        <color indexed="8"/>
        <rFont val="細明體"/>
        <family val="3"/>
      </rPr>
      <t>技能培訓創意精進</t>
    </r>
  </si>
  <si>
    <r>
      <t>C-2</t>
    </r>
    <r>
      <rPr>
        <sz val="10"/>
        <color indexed="8"/>
        <rFont val="細明體"/>
        <family val="3"/>
      </rPr>
      <t>技藝金手卓越爭光</t>
    </r>
  </si>
  <si>
    <r>
      <t>C-3</t>
    </r>
    <r>
      <rPr>
        <sz val="10"/>
        <color indexed="8"/>
        <rFont val="細明體"/>
        <family val="3"/>
      </rPr>
      <t>專題製作扎根實學</t>
    </r>
  </si>
  <si>
    <r>
      <t>C-4</t>
    </r>
    <r>
      <rPr>
        <sz val="10"/>
        <color indexed="8"/>
        <rFont val="細明體"/>
        <family val="3"/>
      </rPr>
      <t>資源共享技藝領航</t>
    </r>
  </si>
  <si>
    <r>
      <t>D-1</t>
    </r>
    <r>
      <rPr>
        <sz val="10"/>
        <color indexed="8"/>
        <rFont val="細明體"/>
        <family val="3"/>
      </rPr>
      <t>發展社群精進專業</t>
    </r>
  </si>
  <si>
    <r>
      <t>D-2</t>
    </r>
    <r>
      <rPr>
        <sz val="10"/>
        <color indexed="8"/>
        <rFont val="細明體"/>
        <family val="3"/>
      </rPr>
      <t>建構平台共享資訊</t>
    </r>
  </si>
  <si>
    <r>
      <t>D-3</t>
    </r>
    <r>
      <rPr>
        <sz val="10"/>
        <color indexed="8"/>
        <rFont val="細明體"/>
        <family val="3"/>
      </rPr>
      <t>卓越教學專業評鑑</t>
    </r>
  </si>
  <si>
    <r>
      <t>D-4</t>
    </r>
    <r>
      <rPr>
        <sz val="10"/>
        <color indexed="8"/>
        <rFont val="細明體"/>
        <family val="3"/>
      </rPr>
      <t>適性輔導卓越班經</t>
    </r>
  </si>
  <si>
    <t>小   計</t>
  </si>
  <si>
    <t>ps:子計畫可自行編碼</t>
  </si>
  <si>
    <t xml:space="preserve"> </t>
  </si>
  <si>
    <r>
      <rPr>
        <b/>
        <sz val="14"/>
        <color indexed="10"/>
        <rFont val="細明體"/>
        <family val="3"/>
      </rPr>
      <t>國立東石高級中學優質化特色領航三年經費編列總表【</t>
    </r>
    <r>
      <rPr>
        <b/>
        <sz val="14"/>
        <color indexed="10"/>
        <rFont val="Apple LiGothic Medium"/>
        <family val="2"/>
      </rPr>
      <t>103~105</t>
    </r>
    <r>
      <rPr>
        <b/>
        <sz val="14"/>
        <color indexed="10"/>
        <rFont val="細明體"/>
        <family val="3"/>
      </rPr>
      <t>學年度】</t>
    </r>
  </si>
  <si>
    <t>【請學校依照實際加入年份調整學年度】</t>
  </si>
  <si>
    <t>群</t>
  </si>
  <si>
    <t>子計畫項目</t>
  </si>
  <si>
    <t>子計畫項目</t>
  </si>
  <si>
    <t>第一年(103年1-12月)</t>
  </si>
  <si>
    <t>子計畫A</t>
  </si>
  <si>
    <t>子計畫B</t>
  </si>
  <si>
    <t>子計畫C</t>
  </si>
  <si>
    <t>子計畫D</t>
  </si>
  <si>
    <t>3. 執行率 = 執行經費 / 主管機關核經費。</t>
  </si>
  <si>
    <t>2. 經資門比例：經常門= 經常門總額/全學年合計。</t>
  </si>
  <si>
    <t>說明：1. 請填入當學年度的資料。</t>
  </si>
  <si>
    <t>經資門比例</t>
  </si>
  <si>
    <t>105全學年合計</t>
  </si>
  <si>
    <t>106-C-2</t>
  </si>
  <si>
    <t>106-C-1</t>
  </si>
  <si>
    <t>106-B-3</t>
  </si>
  <si>
    <t>106-B-2</t>
  </si>
  <si>
    <t>106-B-1</t>
  </si>
  <si>
    <t>106-A-3</t>
  </si>
  <si>
    <t>106-A-2</t>
  </si>
  <si>
    <t>106-A-1</t>
  </si>
  <si>
    <t>105-C-2</t>
  </si>
  <si>
    <t>105-C-1</t>
  </si>
  <si>
    <t>105-B-3</t>
  </si>
  <si>
    <t>105-B-2</t>
  </si>
  <si>
    <t>105-B-1</t>
  </si>
  <si>
    <t>105-A-3</t>
  </si>
  <si>
    <t>105-A-2</t>
  </si>
  <si>
    <t>105-A-1</t>
  </si>
  <si>
    <t>資本門</t>
  </si>
  <si>
    <t>經常門</t>
  </si>
  <si>
    <t>執行率</t>
  </si>
  <si>
    <t>執行經費</t>
  </si>
  <si>
    <t>主管機關核經費</t>
  </si>
  <si>
    <t>其他說明</t>
  </si>
  <si>
    <t>其他專案計畫補助或自籌款</t>
  </si>
  <si>
    <t>本校年度預算配合款</t>
  </si>
  <si>
    <t>申請優質化補助金額</t>
  </si>
  <si>
    <t>項次</t>
  </si>
  <si>
    <t>年度</t>
  </si>
  <si>
    <t>※執行經費於學期結束後補填</t>
  </si>
  <si>
    <t>表y-2東石高中優質化年度經費編列檢核表【105學年度】</t>
  </si>
  <si>
    <t>技能精進卓越領航--金手培訓特色課程</t>
  </si>
  <si>
    <t xml:space="preserve">107課綱重點課程特色課程規劃 </t>
  </si>
  <si>
    <t xml:space="preserve"> 107課綱重點課程特色課程規劃 </t>
  </si>
  <si>
    <t>協同課程與教師增能</t>
  </si>
  <si>
    <t xml:space="preserve"> 協同課程與教師增能</t>
  </si>
  <si>
    <t>核心小組發展總體課程計畫</t>
  </si>
  <si>
    <t>鼓動生命讓愛遠傳--樂活生命特色課程</t>
  </si>
  <si>
    <t xml:space="preserve"> 鼓動生命讓愛遠傳--樂活生命特色課程</t>
  </si>
  <si>
    <t>豐厚生命接軌世界--生命力與運動力特色課程</t>
  </si>
  <si>
    <t xml:space="preserve"> 豐厚生命接軌世界--生命力與運動力特色課程</t>
  </si>
  <si>
    <t>遇見卓越親近生命--生命活化特色課程</t>
  </si>
  <si>
    <t xml:space="preserve"> 遇見卓越親近生命--生命活化特色課程</t>
  </si>
  <si>
    <t xml:space="preserve"> 技能精進卓越領航--金手培訓特色課程</t>
  </si>
  <si>
    <t>創新學習共享領航--專題札根科技整合教學</t>
  </si>
  <si>
    <t xml:space="preserve"> 創新學習共享領航--專題札根科技整合教學</t>
  </si>
  <si>
    <t>授課鐘點費</t>
  </si>
  <si>
    <t>講座鐘點費(內聘)</t>
  </si>
  <si>
    <t>研習課程e化教學使用</t>
  </si>
  <si>
    <t>設備維護費</t>
  </si>
  <si>
    <r>
      <t>活動</t>
    </r>
    <r>
      <rPr>
        <sz val="8"/>
        <color indexed="10"/>
        <rFont val="標楷體"/>
        <family val="4"/>
      </rPr>
      <t>膳費</t>
    </r>
  </si>
  <si>
    <t>人次</t>
  </si>
  <si>
    <t>物品費</t>
  </si>
  <si>
    <t>出席費</t>
  </si>
  <si>
    <t>國內旅費</t>
  </si>
  <si>
    <t>物品費</t>
  </si>
  <si>
    <t>授課鐘點費</t>
  </si>
  <si>
    <t>物品費</t>
  </si>
  <si>
    <t>資料收集費</t>
  </si>
  <si>
    <t>辦理山林教育校外教學</t>
  </si>
  <si>
    <r>
      <t>學生及老師</t>
    </r>
    <r>
      <rPr>
        <sz val="6"/>
        <color indexed="10"/>
        <rFont val="標楷體"/>
        <family val="4"/>
      </rPr>
      <t>膳費</t>
    </r>
  </si>
  <si>
    <t>各類課程及練習中每位學生之材料</t>
  </si>
  <si>
    <r>
      <t>學生及老師</t>
    </r>
    <r>
      <rPr>
        <sz val="8"/>
        <color indexed="10"/>
        <rFont val="標楷體"/>
        <family val="4"/>
      </rPr>
      <t>膳費</t>
    </r>
  </si>
  <si>
    <r>
      <t>研習營</t>
    </r>
    <r>
      <rPr>
        <sz val="6"/>
        <color indexed="10"/>
        <rFont val="標楷體"/>
        <family val="4"/>
      </rPr>
      <t>膳費</t>
    </r>
  </si>
  <si>
    <r>
      <t>各類課程中每位學生之</t>
    </r>
    <r>
      <rPr>
        <sz val="6"/>
        <color indexed="10"/>
        <rFont val="標楷體"/>
        <family val="4"/>
      </rPr>
      <t>材料費</t>
    </r>
  </si>
  <si>
    <t>次</t>
  </si>
  <si>
    <t>丙級工配試題</t>
  </si>
  <si>
    <t>可程式控制器</t>
  </si>
  <si>
    <t>全國技能競賽選手訓練用設備</t>
  </si>
  <si>
    <t>學生參加技能檢定訓練用設備</t>
  </si>
  <si>
    <t>學生參加技能檢定訓練用設備</t>
  </si>
  <si>
    <t>講座鐘點費(外聘)</t>
  </si>
  <si>
    <r>
      <t>辦理服務學習體驗活動師生</t>
    </r>
    <r>
      <rPr>
        <sz val="8"/>
        <color indexed="10"/>
        <rFont val="標楷體"/>
        <family val="4"/>
      </rPr>
      <t>膳費</t>
    </r>
  </si>
  <si>
    <t>物品費</t>
  </si>
  <si>
    <t xml:space="preserve"> </t>
  </si>
  <si>
    <t>節</t>
  </si>
  <si>
    <r>
      <t>講座鐘點費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外聘</t>
    </r>
    <r>
      <rPr>
        <sz val="10"/>
        <rFont val="Times New Roman"/>
        <family val="1"/>
      </rPr>
      <t>)</t>
    </r>
  </si>
  <si>
    <t>節</t>
  </si>
  <si>
    <t>授課鐘點費</t>
  </si>
  <si>
    <t>研習營之膳費</t>
  </si>
  <si>
    <r>
      <t>各類課程中每位</t>
    </r>
    <r>
      <rPr>
        <sz val="8"/>
        <color indexed="10"/>
        <rFont val="標楷體"/>
        <family val="4"/>
      </rPr>
      <t>教師</t>
    </r>
    <r>
      <rPr>
        <sz val="8"/>
        <rFont val="標楷體"/>
        <family val="4"/>
      </rPr>
      <t>之材料費</t>
    </r>
  </si>
  <si>
    <t>業務費</t>
  </si>
  <si>
    <t>個</t>
  </si>
  <si>
    <t xml:space="preserve">燒杯 </t>
  </si>
  <si>
    <t>量筒</t>
  </si>
  <si>
    <t>滴管</t>
  </si>
  <si>
    <t>支</t>
  </si>
  <si>
    <t>不鏽鋼容器</t>
  </si>
  <si>
    <t>刮刀</t>
  </si>
  <si>
    <t>溫度計</t>
  </si>
  <si>
    <t>課程實驗用</t>
  </si>
  <si>
    <t>課程實驗用</t>
  </si>
  <si>
    <t xml:space="preserve">模具組 </t>
  </si>
  <si>
    <t>合計</t>
  </si>
  <si>
    <t>(一)經常門：</t>
  </si>
  <si>
    <t xml:space="preserve">105會計年度總計  </t>
  </si>
  <si>
    <r>
      <t>單位：</t>
    </r>
    <r>
      <rPr>
        <sz val="12"/>
        <color indexed="10"/>
        <rFont val="細明體"/>
        <family val="3"/>
      </rPr>
      <t>仟</t>
    </r>
    <r>
      <rPr>
        <sz val="12"/>
        <rFont val="細明體"/>
        <family val="3"/>
      </rPr>
      <t>元</t>
    </r>
  </si>
  <si>
    <t>105會計年度概算表(8-12月)</t>
  </si>
  <si>
    <t>講座鐘點費(外聘)</t>
  </si>
  <si>
    <t>節</t>
  </si>
  <si>
    <t>辦理教師讀書會</t>
  </si>
  <si>
    <t>次</t>
  </si>
  <si>
    <t>辦理教師讀書會外聘講座交通費</t>
  </si>
  <si>
    <t>印製教師讀書會手冊</t>
  </si>
  <si>
    <r>
      <t>活動</t>
    </r>
    <r>
      <rPr>
        <sz val="11"/>
        <color indexed="10"/>
        <rFont val="標楷體"/>
        <family val="4"/>
      </rPr>
      <t>膳費</t>
    </r>
  </si>
  <si>
    <t>人次</t>
  </si>
  <si>
    <t>教師讀書會手作課程材料</t>
  </si>
  <si>
    <t>式</t>
  </si>
  <si>
    <t>辦公(事務)文具、紙張、資訊耗材、資料夾、郵資等</t>
  </si>
  <si>
    <t>說明用途</t>
  </si>
  <si>
    <t>(一)經常門：</t>
  </si>
  <si>
    <t>業務費</t>
  </si>
  <si>
    <t>出席費</t>
  </si>
  <si>
    <t>人</t>
  </si>
  <si>
    <t>每學期請2位專家蒞校指導</t>
  </si>
  <si>
    <t>國內旅費</t>
  </si>
  <si>
    <r>
      <t>工作坊</t>
    </r>
    <r>
      <rPr>
        <sz val="10"/>
        <color indexed="10"/>
        <rFont val="標楷體"/>
        <family val="4"/>
      </rPr>
      <t>膳費</t>
    </r>
  </si>
  <si>
    <t>物品費</t>
  </si>
  <si>
    <t>條</t>
  </si>
  <si>
    <t>印製帆布工作坊宣導使用</t>
  </si>
  <si>
    <t>雜支</t>
  </si>
  <si>
    <t>獎輔助費</t>
  </si>
  <si>
    <t xml:space="preserve"> </t>
  </si>
  <si>
    <t xml:space="preserve">105會計年度總計  </t>
  </si>
  <si>
    <t>講座鐘點費(內聘)</t>
  </si>
  <si>
    <t>子計畫B-2　</t>
  </si>
  <si>
    <t>籃球網</t>
  </si>
  <si>
    <t xml:space="preserve">排球
</t>
  </si>
  <si>
    <t>籃球</t>
  </si>
  <si>
    <t>桌球拍</t>
  </si>
  <si>
    <t>羽球拍</t>
  </si>
  <si>
    <t>網球拍</t>
  </si>
  <si>
    <t>排球網</t>
  </si>
  <si>
    <t xml:space="preserve">辦理慢跑及各球類競賽所需用各類材料,明細詳見附表B-2 
</t>
  </si>
  <si>
    <t xml:space="preserve">辦理卓越大師及「運轉東高」運動增能所需耗材
明細詳見附表B-2 </t>
  </si>
  <si>
    <t>辦理棒球特色社團所需用各類耗材
棒球練習及比賽用球棒2000×10＝20000
球1200×5打＝6000</t>
  </si>
  <si>
    <t>支</t>
  </si>
  <si>
    <t>式</t>
  </si>
  <si>
    <t>活動使用</t>
  </si>
  <si>
    <t>活動使用</t>
  </si>
  <si>
    <t>籃球</t>
  </si>
  <si>
    <t>個</t>
  </si>
  <si>
    <t>發令槍</t>
  </si>
  <si>
    <t>桌球</t>
  </si>
  <si>
    <t>排球</t>
  </si>
  <si>
    <t>桌球拍</t>
  </si>
  <si>
    <t>羽球拍</t>
  </si>
  <si>
    <t>羽球</t>
  </si>
  <si>
    <t>網球拍</t>
  </si>
  <si>
    <t>跳繩</t>
  </si>
  <si>
    <t>袋</t>
  </si>
  <si>
    <t>支</t>
  </si>
  <si>
    <t>條</t>
  </si>
  <si>
    <t>桶</t>
  </si>
  <si>
    <t>活動使用</t>
  </si>
  <si>
    <t>物品費明細表二</t>
  </si>
  <si>
    <t>辦理慢跑及各球類競賽所需用各類材料，詳見附表B2</t>
  </si>
  <si>
    <t>辦理卓越大師及「運轉東高」運動增能所需耗材
，詳見附表B2</t>
  </si>
  <si>
    <t>106會計年度概算表(1-7月)物品費明細附表B2</t>
  </si>
  <si>
    <t>105會計年度概算表(8-12月)物品費明細附表B二</t>
  </si>
  <si>
    <t>105會計年度概算表(8-12月)物品費明細附表A2-2</t>
  </si>
  <si>
    <t>藝術表演家及生命教育課程材料費</t>
  </si>
  <si>
    <t>購買生命教育及生涯輔導相關書籍, 詳見附表B3</t>
  </si>
  <si>
    <t>設備維護費</t>
  </si>
  <si>
    <r>
      <rPr>
        <sz val="6"/>
        <color indexed="10"/>
        <rFont val="標楷體"/>
        <family val="4"/>
      </rPr>
      <t>舊設備</t>
    </r>
    <r>
      <rPr>
        <sz val="6"/>
        <rFont val="標楷體"/>
        <family val="4"/>
      </rPr>
      <t>故障維修及保養維護</t>
    </r>
  </si>
  <si>
    <t>競賽設備操作手冊20本*250元=5000元;全國技能競賽培訓講義30本*100元=3000元</t>
  </si>
  <si>
    <t>競賽設備操作手冊20本*250元=5000元;全國技能競賽培訓講義30本*100元=3000元</t>
  </si>
  <si>
    <t>舊設備故障維修及保養維護</t>
  </si>
  <si>
    <t>智能控制器裝置</t>
  </si>
  <si>
    <t>物品明細請見附表</t>
  </si>
  <si>
    <t>物品費</t>
  </si>
  <si>
    <t>成果發表帆布印製</t>
  </si>
  <si>
    <t>社區淨灘用移動式清潔車</t>
  </si>
  <si>
    <t>明細詳見附表B-1</t>
  </si>
  <si>
    <t>子計畫B1　</t>
  </si>
  <si>
    <t>105會計年度概算表(8-12月)物品費明細附表B1</t>
  </si>
  <si>
    <t>大鼓皮</t>
  </si>
  <si>
    <t>小鼓皮</t>
  </si>
  <si>
    <t>組</t>
  </si>
  <si>
    <t>行進式鼓棒</t>
  </si>
  <si>
    <t>組</t>
  </si>
  <si>
    <t>樂器布</t>
  </si>
  <si>
    <t>長笛通條棒</t>
  </si>
  <si>
    <t>小號吹嘴</t>
  </si>
  <si>
    <t>活動課程用</t>
  </si>
  <si>
    <t>活動課程用</t>
  </si>
  <si>
    <t>活動課程用</t>
  </si>
  <si>
    <t>活動課程用</t>
  </si>
  <si>
    <t>活動課程用</t>
  </si>
  <si>
    <t>106會計年度概算表(1-7月)物品費明細附表B1</t>
  </si>
  <si>
    <t>1 0</t>
  </si>
  <si>
    <t>明細詳見附表B1</t>
  </si>
  <si>
    <r>
      <t xml:space="preserve"> </t>
    </r>
    <r>
      <rPr>
        <sz val="8"/>
        <color indexed="10"/>
        <rFont val="標楷體"/>
        <family val="4"/>
      </rPr>
      <t>辦理環保志工培訓研習營，學生校園及社區環境的清掃</t>
    </r>
  </si>
  <si>
    <t>諮詢費</t>
  </si>
  <si>
    <t>印製研習手冊</t>
  </si>
  <si>
    <t>印刷費</t>
  </si>
  <si>
    <t>冊</t>
  </si>
  <si>
    <t>印製研習手冊</t>
  </si>
  <si>
    <t>辦理校外教學</t>
  </si>
  <si>
    <t>子計畫A-1-1語言練達特色課程</t>
  </si>
  <si>
    <t>講座鐘點費(內聘)</t>
  </si>
  <si>
    <t>授課鐘點費</t>
  </si>
  <si>
    <t>授課鐘點費健保補充保費</t>
  </si>
  <si>
    <t>人</t>
  </si>
  <si>
    <t>辦理第二外語特色課程(印尼語和越語)</t>
  </si>
  <si>
    <t xml:space="preserve">授課鐘點費
</t>
  </si>
  <si>
    <t>辦理語文競賽培訓課程</t>
  </si>
  <si>
    <t>子計畫A-1-1語言練達特色課程</t>
  </si>
  <si>
    <t>子計畫A-1-2千變萬化Arduino微電腦控制器</t>
  </si>
  <si>
    <t>膳宿費</t>
  </si>
  <si>
    <t>研習營之膳費</t>
  </si>
  <si>
    <t>講座鐘點費(外聘)</t>
  </si>
  <si>
    <t>人</t>
  </si>
  <si>
    <t>辦理Arduino微電腦控制技術研習</t>
  </si>
  <si>
    <t>授課鐘點費(課程)</t>
  </si>
  <si>
    <t>課後社團講師費</t>
  </si>
  <si>
    <t>設備故障維修</t>
  </si>
  <si>
    <t>辦公文具、紙張、資訊耗材等。</t>
  </si>
  <si>
    <r>
      <rPr>
        <sz val="10"/>
        <rFont val="標楷體"/>
        <family val="4"/>
      </rPr>
      <t>子計畫A-1-2千變萬化Arduino微電腦控制器</t>
    </r>
    <r>
      <rPr>
        <sz val="12"/>
        <rFont val="標楷體"/>
        <family val="4"/>
      </rPr>
      <t>　</t>
    </r>
  </si>
  <si>
    <t>授課鐘點費(課程)</t>
  </si>
  <si>
    <t>人次</t>
  </si>
  <si>
    <t>課後社團講師費</t>
  </si>
  <si>
    <t>課後社團講師費健保補充保費</t>
  </si>
  <si>
    <t>膳宿費</t>
  </si>
  <si>
    <t>子計畫A-2-1協同課程、教師增能-新科技下的教師成長團體　</t>
  </si>
  <si>
    <t>設備維護費</t>
  </si>
  <si>
    <t>成立課程發展研究室</t>
  </si>
  <si>
    <t>膳宿費</t>
  </si>
  <si>
    <t>子計畫A-2-2科學卓越協同課程　</t>
  </si>
  <si>
    <t>講座鐘點費(內聘)</t>
  </si>
  <si>
    <t>講座鐘點費(內聘)健保補充保費</t>
  </si>
  <si>
    <t>時</t>
  </si>
  <si>
    <t>研習或活動講座</t>
  </si>
  <si>
    <t>全民健保補充保費</t>
  </si>
  <si>
    <t>研習講座全民健保補充保費</t>
  </si>
  <si>
    <t>課後社團講師全民健保補充保費</t>
  </si>
  <si>
    <t>講座全民健保補充保費</t>
  </si>
  <si>
    <t>講座健保補充保費</t>
  </si>
  <si>
    <t>設備費</t>
  </si>
  <si>
    <r>
      <rPr>
        <sz val="10"/>
        <rFont val="標楷體"/>
        <family val="4"/>
      </rPr>
      <t>子計畫A-2-3生命教育教師增能</t>
    </r>
    <r>
      <rPr>
        <sz val="12"/>
        <rFont val="標楷體"/>
        <family val="4"/>
      </rPr>
      <t>　</t>
    </r>
  </si>
  <si>
    <t>國內旅費</t>
  </si>
  <si>
    <t>子計畫A-2-3生命教育教師增能</t>
  </si>
  <si>
    <t>第二外語特色課程教師全民健保補充保費</t>
  </si>
  <si>
    <t>辦理語文競賽培訓課程講師全民健保補充保費</t>
  </si>
  <si>
    <t>物品費</t>
  </si>
  <si>
    <t>組</t>
  </si>
  <si>
    <t>雙頻無線麥克風5組，用於舉辦學生現代詩朗誦與戲劇比賽</t>
  </si>
  <si>
    <t>全民健保補充保費</t>
  </si>
  <si>
    <t>辦理第二外語特色課程講師全民健保補充保費</t>
  </si>
  <si>
    <t>辦理東高悅讀小學堂講座全民健保補充保費</t>
  </si>
  <si>
    <t>辦理語文競賽培訓課程全民健保補充保費</t>
  </si>
  <si>
    <t>印刷費</t>
  </si>
  <si>
    <t>冊</t>
  </si>
  <si>
    <t>學生課程手冊</t>
  </si>
  <si>
    <t>辦理國中生Arduino研習課程</t>
  </si>
  <si>
    <t>東高悅讀小學堂講座全民健保補充保費</t>
  </si>
  <si>
    <t>辦理東高閱讀小學堂、學生讀書會、語文講座</t>
  </si>
  <si>
    <t>國中生研習營之膳費</t>
  </si>
  <si>
    <t>印刷費</t>
  </si>
  <si>
    <t>研習營手冊</t>
  </si>
  <si>
    <t>辦理校外教學</t>
  </si>
  <si>
    <t>單位：仟元</t>
  </si>
  <si>
    <t>辦理課程發展工作坊</t>
  </si>
  <si>
    <t>全民健保補充保費</t>
  </si>
  <si>
    <t>課程發展工作坊講師全民健保補充保費</t>
  </si>
  <si>
    <t>辦理課程發展工作坊</t>
  </si>
  <si>
    <t>輔訪委員全民健保補充保費</t>
  </si>
  <si>
    <t>人次</t>
  </si>
  <si>
    <t>膳宿費</t>
  </si>
  <si>
    <r>
      <rPr>
        <sz val="10"/>
        <rFont val="標楷體"/>
        <family val="4"/>
      </rPr>
      <t>子計畫A3 核心小組發展總體課程計畫</t>
    </r>
    <r>
      <rPr>
        <sz val="12"/>
        <rFont val="標楷體"/>
        <family val="4"/>
      </rPr>
      <t>　</t>
    </r>
  </si>
  <si>
    <t>課程發展工作坊講座全民健保補充保費</t>
  </si>
  <si>
    <t>105會計年度概算表(8-12月)</t>
  </si>
  <si>
    <r>
      <t>工作坊</t>
    </r>
    <r>
      <rPr>
        <sz val="9"/>
        <color indexed="10"/>
        <rFont val="標楷體"/>
        <family val="4"/>
      </rPr>
      <t>膳</t>
    </r>
    <r>
      <rPr>
        <sz val="9"/>
        <rFont val="標楷體"/>
        <family val="4"/>
      </rPr>
      <t>費</t>
    </r>
  </si>
  <si>
    <t>全民健保補充保費</t>
  </si>
  <si>
    <t>上述課程講師全民健保補充保費</t>
  </si>
  <si>
    <t>租車費</t>
  </si>
  <si>
    <t>膳宿費</t>
  </si>
  <si>
    <r>
      <t>辦理服務學習體驗活動師生</t>
    </r>
    <r>
      <rPr>
        <sz val="8"/>
        <color indexed="10"/>
        <rFont val="標楷體"/>
        <family val="4"/>
      </rPr>
      <t>膳費</t>
    </r>
  </si>
  <si>
    <t>全民健保補充保費</t>
  </si>
  <si>
    <t>上述課程講師全民健保補充保費</t>
  </si>
  <si>
    <t>辦理樂活生命特色課程校外教學</t>
  </si>
  <si>
    <t>子計畫B-1管樂淨化特色課程</t>
  </si>
  <si>
    <t xml:space="preserve">資本門小計          </t>
  </si>
  <si>
    <t>上述活動講座全民健保補充保費</t>
  </si>
  <si>
    <t>國內旅費</t>
  </si>
  <si>
    <t>105會計年度概算表(8-12月)</t>
  </si>
  <si>
    <t>研習課程e化教學使用</t>
  </si>
  <si>
    <t>研習課程e化教學使用</t>
  </si>
  <si>
    <t>桌上型電腦</t>
  </si>
  <si>
    <t>台</t>
  </si>
  <si>
    <r>
      <t xml:space="preserve"> </t>
    </r>
    <r>
      <rPr>
        <sz val="9"/>
        <rFont val="標楷體"/>
        <family val="4"/>
      </rPr>
      <t>無線基地台</t>
    </r>
  </si>
  <si>
    <t xml:space="preserve">台 </t>
  </si>
  <si>
    <t>106會計年度概算表(1-7月)</t>
  </si>
  <si>
    <t>承辦人:          承辦主任:          會計主任:          校長:</t>
  </si>
  <si>
    <t>上述課程講師全民健保補充保費</t>
  </si>
  <si>
    <t>上述課程講師全民健保補充保費</t>
  </si>
  <si>
    <t>膳宿費</t>
  </si>
  <si>
    <t>承辦人:</t>
  </si>
  <si>
    <t>承辦主任:</t>
  </si>
  <si>
    <t>會計主任:</t>
  </si>
  <si>
    <t>校長:</t>
  </si>
  <si>
    <t>全民健保補充保費</t>
  </si>
  <si>
    <t>全民健保補充保費</t>
  </si>
  <si>
    <t>教學手冊40本*100元=4000元、課程簡介手冊200冊*100元=20000元</t>
  </si>
  <si>
    <t>課程簡介手冊100本*100元=10000元</t>
  </si>
  <si>
    <t>研習營之膳費</t>
  </si>
  <si>
    <t>子計畫C2專題札根科技整合教學　</t>
  </si>
  <si>
    <t>健保補充保費</t>
  </si>
  <si>
    <t>專家諮詢輔導交通費或因公出差交通費</t>
  </si>
  <si>
    <t xml:space="preserve"> </t>
  </si>
  <si>
    <t>單位：仟元</t>
  </si>
  <si>
    <r>
      <t>105</t>
    </r>
    <r>
      <rPr>
        <sz val="10"/>
        <rFont val="細明體"/>
        <family val="3"/>
      </rPr>
      <t>會計年度︵</t>
    </r>
    <r>
      <rPr>
        <sz val="10"/>
        <rFont val="Apple LiGothic Medium"/>
        <family val="2"/>
      </rPr>
      <t>105</t>
    </r>
    <r>
      <rPr>
        <sz val="10"/>
        <rFont val="細明體"/>
        <family val="3"/>
      </rPr>
      <t>學年上學期︶</t>
    </r>
  </si>
  <si>
    <r>
      <t>105</t>
    </r>
    <r>
      <rPr>
        <sz val="12"/>
        <rFont val="細明體"/>
        <family val="3"/>
      </rPr>
      <t>會計年度合計</t>
    </r>
  </si>
  <si>
    <r>
      <t>106</t>
    </r>
    <r>
      <rPr>
        <sz val="10"/>
        <rFont val="細明體"/>
        <family val="3"/>
      </rPr>
      <t>會計年度︵</t>
    </r>
    <r>
      <rPr>
        <sz val="10"/>
        <rFont val="Apple LiGothic Medium"/>
        <family val="2"/>
      </rPr>
      <t>105</t>
    </r>
    <r>
      <rPr>
        <sz val="10"/>
        <rFont val="細明體"/>
        <family val="3"/>
      </rPr>
      <t>學年下學期︶</t>
    </r>
  </si>
  <si>
    <r>
      <t>106</t>
    </r>
    <r>
      <rPr>
        <sz val="12"/>
        <rFont val="細明體"/>
        <family val="3"/>
      </rPr>
      <t>會計年度合計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</si>
</sst>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#,##0_);[Red]\(#,##0\)"/>
    <numFmt numFmtId="178" formatCode="#,##0.0_);[Red]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  <numFmt numFmtId="184" formatCode="#,##0.00_);[Red]\(#,##0.00\)"/>
    <numFmt numFmtId="185" formatCode="#,##0.0"/>
    <numFmt numFmtId="186" formatCode="0.0"/>
    <numFmt numFmtId="187" formatCode="0.0000"/>
    <numFmt numFmtId="188" formatCode="0.00000"/>
    <numFmt numFmtId="189" formatCode="0.000"/>
    <numFmt numFmtId="190" formatCode="#,##0.000_);[Red]\(#,##0.000\)"/>
    <numFmt numFmtId="191" formatCode="#,##0.00_ "/>
    <numFmt numFmtId="192" formatCode="0.00_);[Red]\(0.00\)"/>
    <numFmt numFmtId="193" formatCode="0.000_);[Red]\(0.000\)"/>
    <numFmt numFmtId="194" formatCode="0.000_ "/>
    <numFmt numFmtId="195" formatCode="#,##0.000"/>
    <numFmt numFmtId="196" formatCode="&quot;$&quot;#,##0.00"/>
    <numFmt numFmtId="197" formatCode="0.00_ "/>
  </numFmts>
  <fonts count="9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0"/>
      <name val="細明體"/>
      <family val="3"/>
    </font>
    <font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新細明體"/>
      <family val="1"/>
    </font>
    <font>
      <b/>
      <sz val="16"/>
      <name val="細明體"/>
      <family val="3"/>
    </font>
    <font>
      <b/>
      <sz val="16"/>
      <name val="Apple LiGothic Medium"/>
      <family val="2"/>
    </font>
    <font>
      <sz val="14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1"/>
      <name val="Times New Roman"/>
      <family val="1"/>
    </font>
    <font>
      <sz val="9"/>
      <name val="標楷體"/>
      <family val="4"/>
    </font>
    <font>
      <b/>
      <sz val="16"/>
      <color indexed="10"/>
      <name val="新細明體"/>
      <family val="1"/>
    </font>
    <font>
      <b/>
      <sz val="16"/>
      <color indexed="10"/>
      <name val="細明體-ExtB"/>
      <family val="1"/>
    </font>
    <font>
      <sz val="12"/>
      <name val="微軟正黑體"/>
      <family val="2"/>
    </font>
    <font>
      <b/>
      <sz val="12"/>
      <color indexed="10"/>
      <name val="微軟正黑體"/>
      <family val="2"/>
    </font>
    <font>
      <b/>
      <sz val="12"/>
      <color indexed="10"/>
      <name val="新細明體"/>
      <family val="1"/>
    </font>
    <font>
      <sz val="12"/>
      <color indexed="10"/>
      <name val="微軟正黑體"/>
      <family val="2"/>
    </font>
    <font>
      <sz val="10"/>
      <color indexed="8"/>
      <name val="Apple LiGothic Medium"/>
      <family val="2"/>
    </font>
    <font>
      <sz val="10"/>
      <color indexed="8"/>
      <name val="細明體"/>
      <family val="3"/>
    </font>
    <font>
      <b/>
      <sz val="14"/>
      <color indexed="10"/>
      <name val="細明體"/>
      <family val="3"/>
    </font>
    <font>
      <b/>
      <sz val="14"/>
      <color indexed="10"/>
      <name val="Apple LiGothic Medium"/>
      <family val="2"/>
    </font>
    <font>
      <sz val="10"/>
      <name val="新細明體"/>
      <family val="1"/>
    </font>
    <font>
      <sz val="11"/>
      <name val="新細明體"/>
      <family val="1"/>
    </font>
    <font>
      <b/>
      <sz val="12"/>
      <name val="微軟正黑體"/>
      <family val="2"/>
    </font>
    <font>
      <sz val="12"/>
      <name val="Apple LiGothic Medium"/>
      <family val="2"/>
    </font>
    <font>
      <sz val="10"/>
      <name val="細明體"/>
      <family val="3"/>
    </font>
    <font>
      <sz val="10"/>
      <name val="Apple LiGothic Medium"/>
      <family val="2"/>
    </font>
    <font>
      <sz val="11"/>
      <name val="細明體"/>
      <family val="3"/>
    </font>
    <font>
      <sz val="11"/>
      <name val="Apple LiGothic Medium"/>
      <family val="2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sz val="8"/>
      <color indexed="10"/>
      <name val="標楷體"/>
      <family val="4"/>
    </font>
    <font>
      <sz val="6"/>
      <color indexed="10"/>
      <name val="標楷體"/>
      <family val="4"/>
    </font>
    <font>
      <sz val="9"/>
      <color indexed="10"/>
      <name val="標楷體"/>
      <family val="4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b/>
      <sz val="14"/>
      <color indexed="10"/>
      <name val="新細明體"/>
      <family val="1"/>
    </font>
    <font>
      <sz val="11"/>
      <color indexed="10"/>
      <name val="新細明體"/>
      <family val="1"/>
    </font>
    <font>
      <b/>
      <sz val="16"/>
      <color indexed="10"/>
      <name val="細明體"/>
      <family val="3"/>
    </font>
    <font>
      <sz val="10"/>
      <color indexed="10"/>
      <name val="Times New Roman"/>
      <family val="1"/>
    </font>
    <font>
      <sz val="11"/>
      <color indexed="60"/>
      <name val="標楷體"/>
      <family val="4"/>
    </font>
    <font>
      <sz val="12"/>
      <color indexed="12"/>
      <name val="新細明體"/>
      <family val="1"/>
    </font>
    <font>
      <sz val="12"/>
      <color indexed="12"/>
      <name val="細明體"/>
      <family val="3"/>
    </font>
    <font>
      <sz val="11"/>
      <color indexed="12"/>
      <name val="標楷體"/>
      <family val="4"/>
    </font>
    <font>
      <sz val="10"/>
      <color indexed="12"/>
      <name val="標楷體"/>
      <family val="4"/>
    </font>
    <font>
      <sz val="8"/>
      <color indexed="12"/>
      <name val="標楷體"/>
      <family val="4"/>
    </font>
    <font>
      <sz val="10"/>
      <color indexed="60"/>
      <name val="標楷體"/>
      <family val="4"/>
    </font>
    <font>
      <sz val="9"/>
      <color indexed="60"/>
      <name val="標楷體"/>
      <family val="4"/>
    </font>
    <font>
      <sz val="8"/>
      <color indexed="60"/>
      <name val="標楷體"/>
      <family val="4"/>
    </font>
    <font>
      <sz val="12"/>
      <color indexed="12"/>
      <name val="標楷體"/>
      <family val="4"/>
    </font>
    <font>
      <b/>
      <sz val="12"/>
      <name val="新細明體"/>
      <family val="1"/>
    </font>
    <font>
      <u val="single"/>
      <sz val="12"/>
      <color theme="11"/>
      <name val="新細明體"/>
      <family val="1"/>
    </font>
    <font>
      <u val="single"/>
      <sz val="12"/>
      <color theme="10"/>
      <name val="新細明體"/>
      <family val="1"/>
    </font>
    <font>
      <sz val="12"/>
      <color rgb="FFFF0000"/>
      <name val="新細明體"/>
      <family val="1"/>
    </font>
    <font>
      <b/>
      <sz val="14"/>
      <color rgb="FFFF0000"/>
      <name val="新細明體"/>
      <family val="1"/>
    </font>
    <font>
      <sz val="11"/>
      <color rgb="FFFF0000"/>
      <name val="新細明體"/>
      <family val="1"/>
    </font>
    <font>
      <b/>
      <sz val="12"/>
      <color rgb="FFFF0000"/>
      <name val="新細明體"/>
      <family val="1"/>
    </font>
    <font>
      <b/>
      <sz val="16"/>
      <color rgb="FFFF0000"/>
      <name val="細明體"/>
      <family val="3"/>
    </font>
    <font>
      <sz val="11"/>
      <color rgb="FFFF0000"/>
      <name val="標楷體"/>
      <family val="4"/>
    </font>
    <font>
      <sz val="10"/>
      <color rgb="FFFF0000"/>
      <name val="標楷體"/>
      <family val="4"/>
    </font>
    <font>
      <sz val="6"/>
      <color rgb="FFFF0000"/>
      <name val="標楷體"/>
      <family val="4"/>
    </font>
    <font>
      <sz val="10"/>
      <color rgb="FFFF0000"/>
      <name val="Times New Roman"/>
      <family val="1"/>
    </font>
    <font>
      <sz val="8"/>
      <color rgb="FFFF0000"/>
      <name val="標楷體"/>
      <family val="4"/>
    </font>
    <font>
      <sz val="9"/>
      <color rgb="FFFF0000"/>
      <name val="標楷體"/>
      <family val="4"/>
    </font>
    <font>
      <sz val="11"/>
      <color rgb="FFC00000"/>
      <name val="標楷體"/>
      <family val="4"/>
    </font>
    <font>
      <sz val="12"/>
      <color rgb="FF0000FF"/>
      <name val="新細明體"/>
      <family val="1"/>
    </font>
    <font>
      <sz val="12"/>
      <color rgb="FF0000FF"/>
      <name val="細明體"/>
      <family val="3"/>
    </font>
    <font>
      <sz val="11"/>
      <color rgb="FF0000FF"/>
      <name val="標楷體"/>
      <family val="4"/>
    </font>
    <font>
      <sz val="10"/>
      <color rgb="FF0000FF"/>
      <name val="標楷體"/>
      <family val="4"/>
    </font>
    <font>
      <sz val="8"/>
      <color rgb="FF0000FF"/>
      <name val="標楷體"/>
      <family val="4"/>
    </font>
    <font>
      <sz val="10"/>
      <color rgb="FFC00000"/>
      <name val="標楷體"/>
      <family val="4"/>
    </font>
    <font>
      <sz val="9"/>
      <color rgb="FFC00000"/>
      <name val="標楷體"/>
      <family val="4"/>
    </font>
    <font>
      <sz val="8"/>
      <color rgb="FFC00000"/>
      <name val="標楷體"/>
      <family val="4"/>
    </font>
    <font>
      <sz val="12"/>
      <color rgb="FF0000FF"/>
      <name val="標楷體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bgColor indexed="9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39998000860214233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/>
      <right style="medium"/>
      <top/>
      <bottom style="thick"/>
    </border>
    <border>
      <left/>
      <right style="double"/>
      <top/>
      <bottom style="medium"/>
    </border>
    <border>
      <left/>
      <right style="medium"/>
      <top/>
      <bottom style="double"/>
    </border>
    <border>
      <left>
        <color indexed="63"/>
      </left>
      <right style="medium"/>
      <top style="medium"/>
      <bottom style="thick"/>
    </border>
    <border>
      <left/>
      <right/>
      <top/>
      <bottom style="medium"/>
    </border>
    <border>
      <left style="double"/>
      <right style="thick"/>
      <top/>
      <bottom style="medium"/>
    </border>
    <border>
      <left/>
      <right/>
      <top>
        <color indexed="63"/>
      </top>
      <bottom style="thick"/>
    </border>
    <border>
      <left style="double"/>
      <right/>
      <top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double"/>
      <right/>
      <top style="double"/>
      <bottom style="medium"/>
    </border>
    <border>
      <left/>
      <right style="double">
        <color indexed="8"/>
      </right>
      <top style="medium"/>
      <bottom style="medium"/>
    </border>
    <border>
      <left style="double">
        <color indexed="8"/>
      </left>
      <right/>
      <top style="medium"/>
      <bottom style="medium"/>
    </border>
    <border>
      <left/>
      <right style="double"/>
      <top style="medium"/>
      <bottom style="medium"/>
    </border>
    <border>
      <left style="thick"/>
      <right style="medium"/>
      <top style="thick"/>
      <bottom/>
    </border>
    <border>
      <left style="thick"/>
      <right style="medium"/>
      <top/>
      <bottom style="medium"/>
    </border>
    <border>
      <left style="medium"/>
      <right style="medium"/>
      <top style="thick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 style="thick"/>
      <bottom style="thin"/>
    </border>
    <border>
      <left/>
      <right/>
      <top style="thick"/>
      <bottom style="thin"/>
    </border>
    <border>
      <left/>
      <right style="medium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double"/>
      <right style="thick"/>
      <top style="thick"/>
      <bottom/>
    </border>
    <border>
      <left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7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177" fontId="4" fillId="0" borderId="0" xfId="0" applyNumberFormat="1" applyFont="1" applyAlignment="1" applyProtection="1">
      <alignment vertical="center"/>
      <protection/>
    </xf>
    <xf numFmtId="0" fontId="0" fillId="0" borderId="0" xfId="0" applyBorder="1" applyAlignment="1">
      <alignment/>
    </xf>
    <xf numFmtId="0" fontId="2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justify" vertical="center" wrapText="1"/>
    </xf>
    <xf numFmtId="0" fontId="25" fillId="0" borderId="0" xfId="0" applyFont="1" applyAlignment="1">
      <alignment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184" fontId="26" fillId="0" borderId="10" xfId="0" applyNumberFormat="1" applyFont="1" applyBorder="1" applyAlignment="1">
      <alignment horizontal="right" vertical="center" wrapText="1"/>
    </xf>
    <xf numFmtId="184" fontId="26" fillId="0" borderId="12" xfId="0" applyNumberFormat="1" applyFont="1" applyBorder="1" applyAlignment="1">
      <alignment horizontal="right" vertical="center"/>
    </xf>
    <xf numFmtId="184" fontId="26" fillId="0" borderId="11" xfId="0" applyNumberFormat="1" applyFont="1" applyBorder="1" applyAlignment="1">
      <alignment horizontal="right" vertical="center"/>
    </xf>
    <xf numFmtId="184" fontId="26" fillId="0" borderId="10" xfId="0" applyNumberFormat="1" applyFont="1" applyBorder="1" applyAlignment="1">
      <alignment horizontal="justify" vertical="center" wrapText="1"/>
    </xf>
    <xf numFmtId="4" fontId="26" fillId="24" borderId="10" xfId="0" applyNumberFormat="1" applyFont="1" applyFill="1" applyBorder="1" applyAlignment="1">
      <alignment horizontal="right" vertical="center" wrapText="1"/>
    </xf>
    <xf numFmtId="4" fontId="26" fillId="24" borderId="12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6" fillId="0" borderId="14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255" wrapText="1"/>
    </xf>
    <xf numFmtId="0" fontId="28" fillId="0" borderId="10" xfId="0" applyFont="1" applyBorder="1" applyAlignment="1">
      <alignment vertical="center" wrapText="1"/>
    </xf>
    <xf numFmtId="0" fontId="75" fillId="0" borderId="0" xfId="0" applyFont="1" applyAlignment="1">
      <alignment/>
    </xf>
    <xf numFmtId="0" fontId="30" fillId="0" borderId="11" xfId="0" applyFont="1" applyBorder="1" applyAlignment="1">
      <alignment vertical="center"/>
    </xf>
    <xf numFmtId="0" fontId="30" fillId="0" borderId="11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righ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right" vertical="center" wrapText="1"/>
    </xf>
    <xf numFmtId="0" fontId="30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right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right" vertical="center" wrapText="1"/>
    </xf>
    <xf numFmtId="0" fontId="28" fillId="0" borderId="13" xfId="0" applyFont="1" applyBorder="1" applyAlignment="1">
      <alignment vertical="center" wrapText="1"/>
    </xf>
    <xf numFmtId="0" fontId="0" fillId="0" borderId="0" xfId="0" applyAlignment="1">
      <alignment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6" fillId="0" borderId="12" xfId="0" applyFont="1" applyBorder="1" applyAlignment="1">
      <alignment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/>
    </xf>
    <xf numFmtId="0" fontId="27" fillId="0" borderId="11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0" fillId="0" borderId="12" xfId="0" applyFont="1" applyBorder="1" applyAlignment="1">
      <alignment horizontal="right" vertical="center" wrapText="1"/>
    </xf>
    <xf numFmtId="0" fontId="30" fillId="0" borderId="11" xfId="0" applyFont="1" applyBorder="1" applyAlignment="1">
      <alignment horizontal="right" vertical="center" wrapText="1"/>
    </xf>
    <xf numFmtId="0" fontId="33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10" fontId="35" fillId="25" borderId="19" xfId="0" applyNumberFormat="1" applyFont="1" applyFill="1" applyBorder="1" applyAlignment="1">
      <alignment horizontal="center" vertical="center"/>
    </xf>
    <xf numFmtId="10" fontId="35" fillId="25" borderId="20" xfId="0" applyNumberFormat="1" applyFont="1" applyFill="1" applyBorder="1" applyAlignment="1">
      <alignment horizontal="center" vertical="center"/>
    </xf>
    <xf numFmtId="0" fontId="36" fillId="25" borderId="18" xfId="0" applyFont="1" applyFill="1" applyBorder="1" applyAlignment="1">
      <alignment horizontal="center" vertical="center"/>
    </xf>
    <xf numFmtId="10" fontId="36" fillId="25" borderId="19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10" fontId="35" fillId="25" borderId="23" xfId="0" applyNumberFormat="1" applyFont="1" applyFill="1" applyBorder="1" applyAlignment="1">
      <alignment horizontal="center" vertical="center"/>
    </xf>
    <xf numFmtId="10" fontId="35" fillId="25" borderId="21" xfId="0" applyNumberFormat="1" applyFont="1" applyFill="1" applyBorder="1" applyAlignment="1">
      <alignment horizontal="center" vertical="center"/>
    </xf>
    <xf numFmtId="0" fontId="36" fillId="25" borderId="22" xfId="0" applyFont="1" applyFill="1" applyBorder="1" applyAlignment="1">
      <alignment horizontal="center" vertical="center"/>
    </xf>
    <xf numFmtId="10" fontId="36" fillId="25" borderId="23" xfId="0" applyNumberFormat="1" applyFont="1" applyFill="1" applyBorder="1" applyAlignment="1">
      <alignment horizontal="center" vertical="center"/>
    </xf>
    <xf numFmtId="0" fontId="75" fillId="26" borderId="0" xfId="0" applyFont="1" applyFill="1" applyAlignment="1">
      <alignment vertical="center"/>
    </xf>
    <xf numFmtId="178" fontId="75" fillId="26" borderId="0" xfId="0" applyNumberFormat="1" applyFont="1" applyFill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8" fontId="40" fillId="0" borderId="24" xfId="0" applyNumberFormat="1" applyFont="1" applyBorder="1" applyAlignment="1">
      <alignment horizontal="center" vertical="center" wrapText="1"/>
    </xf>
    <xf numFmtId="178" fontId="40" fillId="0" borderId="25" xfId="0" applyNumberFormat="1" applyFont="1" applyBorder="1" applyAlignment="1">
      <alignment horizontal="center" vertical="center" wrapText="1"/>
    </xf>
    <xf numFmtId="178" fontId="40" fillId="0" borderId="26" xfId="0" applyNumberFormat="1" applyFont="1" applyBorder="1" applyAlignment="1">
      <alignment horizontal="center" vertical="center" wrapText="1"/>
    </xf>
    <xf numFmtId="178" fontId="39" fillId="0" borderId="27" xfId="0" applyNumberFormat="1" applyFont="1" applyBorder="1" applyAlignment="1">
      <alignment horizontal="center" vertical="center" wrapText="1"/>
    </xf>
    <xf numFmtId="178" fontId="39" fillId="0" borderId="26" xfId="0" applyNumberFormat="1" applyFont="1" applyBorder="1" applyAlignment="1">
      <alignment horizontal="center" vertical="center" wrapText="1"/>
    </xf>
    <xf numFmtId="178" fontId="40" fillId="0" borderId="28" xfId="0" applyNumberFormat="1" applyFont="1" applyBorder="1" applyAlignment="1">
      <alignment horizontal="center" vertical="center" wrapText="1"/>
    </xf>
    <xf numFmtId="178" fontId="39" fillId="7" borderId="26" xfId="0" applyNumberFormat="1" applyFont="1" applyFill="1" applyBorder="1" applyAlignment="1">
      <alignment horizontal="center" vertical="center" wrapText="1"/>
    </xf>
    <xf numFmtId="184" fontId="39" fillId="24" borderId="10" xfId="0" applyNumberFormat="1" applyFont="1" applyFill="1" applyBorder="1" applyAlignment="1">
      <alignment horizontal="right" vertical="center" wrapText="1"/>
    </xf>
    <xf numFmtId="184" fontId="39" fillId="7" borderId="29" xfId="0" applyNumberFormat="1" applyFont="1" applyFill="1" applyBorder="1" applyAlignment="1">
      <alignment horizontal="right" vertical="center" wrapText="1"/>
    </xf>
    <xf numFmtId="0" fontId="39" fillId="0" borderId="10" xfId="0" applyFont="1" applyBorder="1" applyAlignment="1">
      <alignment horizontal="justify" vertical="center" wrapText="1"/>
    </xf>
    <xf numFmtId="184" fontId="39" fillId="16" borderId="30" xfId="0" applyNumberFormat="1" applyFont="1" applyFill="1" applyBorder="1" applyAlignment="1">
      <alignment horizontal="right" vertical="center" wrapText="1"/>
    </xf>
    <xf numFmtId="0" fontId="75" fillId="0" borderId="0" xfId="0" applyFont="1" applyAlignment="1">
      <alignment vertical="center"/>
    </xf>
    <xf numFmtId="0" fontId="41" fillId="26" borderId="0" xfId="0" applyFont="1" applyFill="1" applyAlignment="1" applyProtection="1">
      <alignment vertical="center"/>
      <protection/>
    </xf>
    <xf numFmtId="0" fontId="0" fillId="0" borderId="0" xfId="0" applyAlignment="1">
      <alignment/>
    </xf>
    <xf numFmtId="178" fontId="76" fillId="0" borderId="0" xfId="0" applyNumberFormat="1" applyFont="1" applyAlignment="1">
      <alignment vertical="center"/>
    </xf>
    <xf numFmtId="178" fontId="40" fillId="0" borderId="3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177" fontId="0" fillId="0" borderId="0" xfId="0" applyNumberFormat="1" applyAlignment="1" applyProtection="1">
      <alignment vertical="center"/>
      <protection/>
    </xf>
    <xf numFmtId="178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77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/>
      <protection/>
    </xf>
    <xf numFmtId="0" fontId="35" fillId="27" borderId="12" xfId="0" applyFont="1" applyFill="1" applyBorder="1" applyAlignment="1" applyProtection="1">
      <alignment/>
      <protection/>
    </xf>
    <xf numFmtId="177" fontId="35" fillId="27" borderId="12" xfId="0" applyNumberFormat="1" applyFont="1" applyFill="1" applyBorder="1" applyAlignment="1" applyProtection="1">
      <alignment vertical="center"/>
      <protection/>
    </xf>
    <xf numFmtId="184" fontId="35" fillId="27" borderId="12" xfId="0" applyNumberFormat="1" applyFont="1" applyFill="1" applyBorder="1" applyAlignment="1" applyProtection="1">
      <alignment vertical="center"/>
      <protection/>
    </xf>
    <xf numFmtId="184" fontId="46" fillId="28" borderId="12" xfId="0" applyNumberFormat="1" applyFont="1" applyFill="1" applyBorder="1" applyAlignment="1" applyProtection="1">
      <alignment horizontal="right" vertical="center" wrapText="1"/>
      <protection/>
    </xf>
    <xf numFmtId="184" fontId="46" fillId="16" borderId="32" xfId="0" applyNumberFormat="1" applyFont="1" applyFill="1" applyBorder="1" applyAlignment="1" applyProtection="1">
      <alignment horizontal="right" vertical="center" wrapText="1"/>
      <protection/>
    </xf>
    <xf numFmtId="184" fontId="46" fillId="16" borderId="10" xfId="0" applyNumberFormat="1" applyFont="1" applyFill="1" applyBorder="1" applyAlignment="1" applyProtection="1">
      <alignment horizontal="right" vertical="center" wrapText="1"/>
      <protection/>
    </xf>
    <xf numFmtId="178" fontId="46" fillId="29" borderId="32" xfId="0" applyNumberFormat="1" applyFont="1" applyFill="1" applyBorder="1" applyAlignment="1" applyProtection="1">
      <alignment horizontal="right" vertical="center" wrapText="1"/>
      <protection/>
    </xf>
    <xf numFmtId="178" fontId="46" fillId="29" borderId="10" xfId="0" applyNumberFormat="1" applyFont="1" applyFill="1" applyBorder="1" applyAlignment="1" applyProtection="1">
      <alignment horizontal="right" vertical="center" wrapText="1"/>
      <protection/>
    </xf>
    <xf numFmtId="177" fontId="46" fillId="0" borderId="33" xfId="0" applyNumberFormat="1" applyFont="1" applyBorder="1" applyAlignment="1" applyProtection="1">
      <alignment vertical="center" wrapText="1"/>
      <protection/>
    </xf>
    <xf numFmtId="184" fontId="46" fillId="0" borderId="10" xfId="0" applyNumberFormat="1" applyFont="1" applyBorder="1" applyAlignment="1" applyProtection="1">
      <alignment horizontal="right" vertical="center" wrapText="1"/>
      <protection/>
    </xf>
    <xf numFmtId="0" fontId="47" fillId="0" borderId="10" xfId="0" applyFont="1" applyBorder="1" applyAlignment="1" applyProtection="1">
      <alignment horizontal="justify" vertical="center" wrapText="1"/>
      <protection/>
    </xf>
    <xf numFmtId="177" fontId="46" fillId="0" borderId="33" xfId="0" applyNumberFormat="1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vertical="center" wrapText="1"/>
      <protection/>
    </xf>
    <xf numFmtId="184" fontId="46" fillId="16" borderId="34" xfId="0" applyNumberFormat="1" applyFont="1" applyFill="1" applyBorder="1" applyAlignment="1" applyProtection="1">
      <alignment horizontal="right" vertical="center" wrapText="1"/>
      <protection/>
    </xf>
    <xf numFmtId="184" fontId="46" fillId="16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7" fontId="46" fillId="30" borderId="12" xfId="0" applyNumberFormat="1" applyFont="1" applyFill="1" applyBorder="1" applyAlignment="1" applyProtection="1">
      <alignment horizontal="center" vertical="center" wrapText="1"/>
      <protection/>
    </xf>
    <xf numFmtId="177" fontId="46" fillId="29" borderId="32" xfId="0" applyNumberFormat="1" applyFont="1" applyFill="1" applyBorder="1" applyAlignment="1" applyProtection="1">
      <alignment horizontal="center" vertical="center" wrapText="1"/>
      <protection/>
    </xf>
    <xf numFmtId="177" fontId="46" fillId="29" borderId="10" xfId="0" applyNumberFormat="1" applyFont="1" applyFill="1" applyBorder="1" applyAlignment="1" applyProtection="1">
      <alignment horizontal="center" vertical="center" wrapText="1"/>
      <protection/>
    </xf>
    <xf numFmtId="177" fontId="46" fillId="0" borderId="32" xfId="0" applyNumberFormat="1" applyFont="1" applyBorder="1" applyAlignment="1" applyProtection="1">
      <alignment horizontal="center" vertical="center" wrapText="1"/>
      <protection/>
    </xf>
    <xf numFmtId="177" fontId="46" fillId="0" borderId="10" xfId="0" applyNumberFormat="1" applyFont="1" applyBorder="1" applyAlignment="1" applyProtection="1">
      <alignment horizontal="center" vertical="center" wrapText="1"/>
      <protection/>
    </xf>
    <xf numFmtId="178" fontId="46" fillId="0" borderId="10" xfId="0" applyNumberFormat="1" applyFont="1" applyBorder="1" applyAlignment="1" applyProtection="1">
      <alignment horizontal="center" vertical="center" wrapText="1"/>
      <protection/>
    </xf>
    <xf numFmtId="177" fontId="0" fillId="0" borderId="0" xfId="0" applyNumberFormat="1" applyFill="1" applyAlignment="1" applyProtection="1">
      <alignment vertical="center"/>
      <protection/>
    </xf>
    <xf numFmtId="178" fontId="78" fillId="0" borderId="0" xfId="0" applyNumberFormat="1" applyFont="1" applyFill="1" applyAlignment="1">
      <alignment vertical="center"/>
    </xf>
    <xf numFmtId="17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79" fillId="0" borderId="0" xfId="0" applyFont="1" applyFill="1" applyAlignment="1" applyProtection="1">
      <alignment vertical="center"/>
      <protection/>
    </xf>
    <xf numFmtId="184" fontId="80" fillId="0" borderId="10" xfId="0" applyNumberFormat="1" applyFont="1" applyBorder="1" applyAlignment="1">
      <alignment horizontal="right" vertical="center" wrapText="1"/>
    </xf>
    <xf numFmtId="4" fontId="80" fillId="24" borderId="10" xfId="0" applyNumberFormat="1" applyFont="1" applyFill="1" applyBorder="1" applyAlignment="1">
      <alignment horizontal="right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vertical="center"/>
    </xf>
    <xf numFmtId="0" fontId="80" fillId="0" borderId="10" xfId="0" applyFont="1" applyBorder="1" applyAlignment="1">
      <alignment vertical="center" wrapText="1"/>
    </xf>
    <xf numFmtId="0" fontId="81" fillId="0" borderId="10" xfId="0" applyFont="1" applyBorder="1" applyAlignment="1">
      <alignment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10" xfId="0" applyFont="1" applyBorder="1" applyAlignment="1">
      <alignment vertical="center"/>
    </xf>
    <xf numFmtId="0" fontId="82" fillId="0" borderId="10" xfId="0" applyFont="1" applyBorder="1" applyAlignment="1">
      <alignment vertical="center" wrapText="1"/>
    </xf>
    <xf numFmtId="0" fontId="81" fillId="0" borderId="11" xfId="0" applyFont="1" applyBorder="1" applyAlignment="1">
      <alignment vertical="center" wrapText="1"/>
    </xf>
    <xf numFmtId="0" fontId="83" fillId="0" borderId="11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right" vertical="center" wrapText="1"/>
    </xf>
    <xf numFmtId="0" fontId="82" fillId="0" borderId="11" xfId="0" applyFont="1" applyBorder="1" applyAlignment="1">
      <alignment vertical="center" wrapText="1"/>
    </xf>
    <xf numFmtId="0" fontId="80" fillId="0" borderId="12" xfId="0" applyFont="1" applyBorder="1" applyAlignment="1">
      <alignment horizontal="center" vertical="center"/>
    </xf>
    <xf numFmtId="0" fontId="84" fillId="0" borderId="11" xfId="0" applyFont="1" applyBorder="1" applyAlignment="1">
      <alignment vertical="center" wrapText="1"/>
    </xf>
    <xf numFmtId="0" fontId="81" fillId="0" borderId="11" xfId="0" applyFont="1" applyBorder="1" applyAlignment="1">
      <alignment vertical="center"/>
    </xf>
    <xf numFmtId="0" fontId="81" fillId="0" borderId="11" xfId="0" applyFont="1" applyBorder="1" applyAlignment="1">
      <alignment horizontal="right" vertical="center" wrapText="1"/>
    </xf>
    <xf numFmtId="0" fontId="83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textRotation="255" wrapText="1"/>
    </xf>
    <xf numFmtId="184" fontId="26" fillId="0" borderId="0" xfId="0" applyNumberFormat="1" applyFont="1" applyBorder="1" applyAlignment="1">
      <alignment horizontal="right" vertical="center" wrapText="1"/>
    </xf>
    <xf numFmtId="4" fontId="26" fillId="24" borderId="0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0" fontId="85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vertical="center"/>
    </xf>
    <xf numFmtId="0" fontId="86" fillId="0" borderId="10" xfId="0" applyFont="1" applyBorder="1" applyAlignment="1">
      <alignment horizontal="center" vertical="center" wrapText="1"/>
    </xf>
    <xf numFmtId="184" fontId="86" fillId="0" borderId="10" xfId="0" applyNumberFormat="1" applyFont="1" applyBorder="1" applyAlignment="1">
      <alignment horizontal="right" vertical="center" wrapText="1"/>
    </xf>
    <xf numFmtId="4" fontId="86" fillId="24" borderId="10" xfId="0" applyNumberFormat="1" applyFont="1" applyFill="1" applyBorder="1" applyAlignment="1">
      <alignment horizontal="right" vertical="center" wrapText="1"/>
    </xf>
    <xf numFmtId="0" fontId="87" fillId="0" borderId="0" xfId="0" applyFont="1" applyAlignment="1">
      <alignment/>
    </xf>
    <xf numFmtId="177" fontId="88" fillId="0" borderId="0" xfId="0" applyNumberFormat="1" applyFont="1" applyAlignment="1" applyProtection="1">
      <alignment vertical="center"/>
      <protection/>
    </xf>
    <xf numFmtId="0" fontId="89" fillId="0" borderId="10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top" wrapText="1"/>
    </xf>
    <xf numFmtId="184" fontId="89" fillId="0" borderId="10" xfId="0" applyNumberFormat="1" applyFont="1" applyBorder="1" applyAlignment="1">
      <alignment horizontal="right" vertical="center" wrapText="1"/>
    </xf>
    <xf numFmtId="4" fontId="89" fillId="24" borderId="10" xfId="0" applyNumberFormat="1" applyFont="1" applyFill="1" applyBorder="1" applyAlignment="1">
      <alignment horizontal="right" vertical="center" wrapText="1"/>
    </xf>
    <xf numFmtId="0" fontId="91" fillId="0" borderId="10" xfId="0" applyFont="1" applyBorder="1" applyAlignment="1">
      <alignment vertical="center" wrapText="1"/>
    </xf>
    <xf numFmtId="0" fontId="89" fillId="0" borderId="10" xfId="0" applyFont="1" applyBorder="1" applyAlignment="1">
      <alignment horizontal="left" vertical="top"/>
    </xf>
    <xf numFmtId="0" fontId="89" fillId="0" borderId="0" xfId="0" applyFont="1" applyBorder="1" applyAlignment="1">
      <alignment vertical="center"/>
    </xf>
    <xf numFmtId="0" fontId="87" fillId="0" borderId="0" xfId="0" applyFont="1" applyBorder="1" applyAlignment="1">
      <alignment/>
    </xf>
    <xf numFmtId="0" fontId="90" fillId="0" borderId="10" xfId="0" applyFont="1" applyBorder="1" applyAlignment="1">
      <alignment vertical="center" wrapText="1"/>
    </xf>
    <xf numFmtId="0" fontId="89" fillId="0" borderId="10" xfId="0" applyFont="1" applyBorder="1" applyAlignment="1">
      <alignment vertical="center"/>
    </xf>
    <xf numFmtId="0" fontId="91" fillId="0" borderId="10" xfId="0" applyFont="1" applyBorder="1" applyAlignment="1">
      <alignment vertical="center"/>
    </xf>
    <xf numFmtId="0" fontId="84" fillId="0" borderId="12" xfId="0" applyFont="1" applyBorder="1" applyAlignment="1">
      <alignment vertical="center" wrapText="1"/>
    </xf>
    <xf numFmtId="192" fontId="26" fillId="24" borderId="10" xfId="0" applyNumberFormat="1" applyFont="1" applyFill="1" applyBorder="1" applyAlignment="1">
      <alignment horizontal="right" vertical="center" wrapText="1"/>
    </xf>
    <xf numFmtId="0" fontId="84" fillId="0" borderId="10" xfId="0" applyFont="1" applyBorder="1" applyAlignment="1">
      <alignment vertical="center" wrapText="1"/>
    </xf>
    <xf numFmtId="192" fontId="80" fillId="24" borderId="10" xfId="0" applyNumberFormat="1" applyFont="1" applyFill="1" applyBorder="1" applyAlignment="1">
      <alignment horizontal="right" vertical="center" wrapText="1"/>
    </xf>
    <xf numFmtId="0" fontId="80" fillId="24" borderId="10" xfId="0" applyNumberFormat="1" applyFont="1" applyFill="1" applyBorder="1" applyAlignment="1">
      <alignment horizontal="right" vertical="center" wrapText="1"/>
    </xf>
    <xf numFmtId="0" fontId="80" fillId="0" borderId="10" xfId="0" applyFont="1" applyBorder="1" applyAlignment="1">
      <alignment horizontal="right" vertical="center" wrapText="1"/>
    </xf>
    <xf numFmtId="0" fontId="32" fillId="0" borderId="12" xfId="0" applyFont="1" applyBorder="1" applyAlignment="1">
      <alignment vertical="center" wrapText="1"/>
    </xf>
    <xf numFmtId="0" fontId="75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vertical="top" wrapText="1"/>
    </xf>
    <xf numFmtId="0" fontId="85" fillId="0" borderId="10" xfId="0" applyFont="1" applyBorder="1" applyAlignment="1">
      <alignment horizontal="left" vertical="center" wrapText="1"/>
    </xf>
    <xf numFmtId="193" fontId="80" fillId="0" borderId="10" xfId="0" applyNumberFormat="1" applyFont="1" applyBorder="1" applyAlignment="1">
      <alignment horizontal="right" vertical="center" wrapText="1"/>
    </xf>
    <xf numFmtId="193" fontId="80" fillId="24" borderId="10" xfId="0" applyNumberFormat="1" applyFont="1" applyFill="1" applyBorder="1" applyAlignment="1">
      <alignment horizontal="right" vertical="center" wrapText="1"/>
    </xf>
    <xf numFmtId="0" fontId="85" fillId="0" borderId="10" xfId="0" applyFont="1" applyBorder="1" applyAlignment="1">
      <alignment vertical="top" wrapText="1"/>
    </xf>
    <xf numFmtId="0" fontId="82" fillId="0" borderId="12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92" fillId="0" borderId="10" xfId="0" applyFont="1" applyBorder="1" applyAlignment="1">
      <alignment vertical="center" wrapText="1"/>
    </xf>
    <xf numFmtId="0" fontId="93" fillId="0" borderId="10" xfId="0" applyFont="1" applyBorder="1" applyAlignment="1">
      <alignment horizontal="left" vertical="center" wrapText="1"/>
    </xf>
    <xf numFmtId="193" fontId="86" fillId="0" borderId="10" xfId="0" applyNumberFormat="1" applyFont="1" applyBorder="1" applyAlignment="1">
      <alignment horizontal="right" vertical="center" wrapText="1"/>
    </xf>
    <xf numFmtId="193" fontId="86" fillId="24" borderId="10" xfId="0" applyNumberFormat="1" applyFont="1" applyFill="1" applyBorder="1" applyAlignment="1">
      <alignment horizontal="right" vertical="center" wrapText="1"/>
    </xf>
    <xf numFmtId="0" fontId="93" fillId="0" borderId="10" xfId="0" applyFont="1" applyBorder="1" applyAlignment="1">
      <alignment vertical="center" wrapText="1"/>
    </xf>
    <xf numFmtId="0" fontId="93" fillId="0" borderId="12" xfId="0" applyFont="1" applyBorder="1" applyAlignment="1">
      <alignment vertical="center" wrapText="1"/>
    </xf>
    <xf numFmtId="0" fontId="81" fillId="0" borderId="10" xfId="0" applyFont="1" applyBorder="1" applyAlignment="1">
      <alignment horizontal="center" vertical="center" wrapText="1"/>
    </xf>
    <xf numFmtId="193" fontId="26" fillId="24" borderId="10" xfId="0" applyNumberFormat="1" applyFont="1" applyFill="1" applyBorder="1" applyAlignment="1">
      <alignment horizontal="right" vertical="center" wrapText="1"/>
    </xf>
    <xf numFmtId="0" fontId="94" fillId="0" borderId="10" xfId="0" applyFont="1" applyBorder="1" applyAlignment="1">
      <alignment vertical="center" wrapText="1"/>
    </xf>
    <xf numFmtId="0" fontId="92" fillId="0" borderId="12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190" fontId="86" fillId="0" borderId="10" xfId="0" applyNumberFormat="1" applyFont="1" applyBorder="1" applyAlignment="1">
      <alignment horizontal="right" vertical="center" wrapText="1"/>
    </xf>
    <xf numFmtId="190" fontId="86" fillId="24" borderId="10" xfId="0" applyNumberFormat="1" applyFont="1" applyFill="1" applyBorder="1" applyAlignment="1">
      <alignment horizontal="right" vertical="center" wrapText="1"/>
    </xf>
    <xf numFmtId="195" fontId="26" fillId="24" borderId="10" xfId="0" applyNumberFormat="1" applyFont="1" applyFill="1" applyBorder="1" applyAlignment="1">
      <alignment horizontal="right" vertical="center" wrapText="1"/>
    </xf>
    <xf numFmtId="0" fontId="85" fillId="0" borderId="12" xfId="0" applyFont="1" applyBorder="1" applyAlignment="1">
      <alignment vertical="center" wrapText="1"/>
    </xf>
    <xf numFmtId="190" fontId="80" fillId="0" borderId="10" xfId="0" applyNumberFormat="1" applyFont="1" applyBorder="1" applyAlignment="1">
      <alignment horizontal="right" vertical="center" wrapText="1"/>
    </xf>
    <xf numFmtId="190" fontId="80" fillId="24" borderId="10" xfId="0" applyNumberFormat="1" applyFont="1" applyFill="1" applyBorder="1" applyAlignment="1">
      <alignment horizontal="right" vertical="center" wrapText="1"/>
    </xf>
    <xf numFmtId="0" fontId="27" fillId="0" borderId="12" xfId="0" applyFont="1" applyBorder="1" applyAlignment="1">
      <alignment horizontal="left" vertical="center" wrapText="1"/>
    </xf>
    <xf numFmtId="0" fontId="84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82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93" fillId="0" borderId="12" xfId="0" applyFont="1" applyBorder="1" applyAlignment="1">
      <alignment horizontal="left" vertical="center" wrapText="1"/>
    </xf>
    <xf numFmtId="195" fontId="80" fillId="24" borderId="10" xfId="0" applyNumberFormat="1" applyFont="1" applyFill="1" applyBorder="1" applyAlignment="1">
      <alignment horizontal="right" vertical="center" wrapText="1"/>
    </xf>
    <xf numFmtId="0" fontId="30" fillId="0" borderId="10" xfId="0" applyFont="1" applyBorder="1" applyAlignment="1">
      <alignment vertical="top" wrapText="1"/>
    </xf>
    <xf numFmtId="0" fontId="32" fillId="0" borderId="12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/>
    </xf>
    <xf numFmtId="0" fontId="85" fillId="0" borderId="12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184" fontId="26" fillId="0" borderId="12" xfId="0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vertical="top"/>
    </xf>
    <xf numFmtId="0" fontId="0" fillId="0" borderId="0" xfId="0" applyFont="1" applyBorder="1" applyAlignment="1">
      <alignment/>
    </xf>
    <xf numFmtId="193" fontId="26" fillId="0" borderId="10" xfId="0" applyNumberFormat="1" applyFont="1" applyBorder="1" applyAlignment="1">
      <alignment horizontal="right" vertical="center" wrapText="1"/>
    </xf>
    <xf numFmtId="0" fontId="30" fillId="0" borderId="12" xfId="0" applyFont="1" applyBorder="1" applyAlignment="1" applyProtection="1">
      <alignment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vertical="center"/>
      <protection locked="0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4" fontId="26" fillId="0" borderId="0" xfId="0" applyNumberFormat="1" applyFont="1" applyFill="1" applyBorder="1" applyAlignment="1">
      <alignment horizontal="left" vertical="center" wrapText="1"/>
    </xf>
    <xf numFmtId="0" fontId="81" fillId="0" borderId="11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39" fillId="16" borderId="35" xfId="0" applyFont="1" applyFill="1" applyBorder="1" applyAlignment="1">
      <alignment horizontal="center" vertical="center" wrapText="1"/>
    </xf>
    <xf numFmtId="0" fontId="39" fillId="16" borderId="30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3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6" xfId="0" applyBorder="1" applyAlignment="1">
      <alignment vertical="center"/>
    </xf>
    <xf numFmtId="178" fontId="39" fillId="0" borderId="39" xfId="0" applyNumberFormat="1" applyFont="1" applyBorder="1" applyAlignment="1">
      <alignment horizontal="center" vertical="center" wrapText="1"/>
    </xf>
    <xf numFmtId="178" fontId="39" fillId="0" borderId="40" xfId="0" applyNumberFormat="1" applyFont="1" applyBorder="1" applyAlignment="1">
      <alignment horizontal="center" vertical="center" wrapText="1"/>
    </xf>
    <xf numFmtId="178" fontId="39" fillId="0" borderId="41" xfId="0" applyNumberFormat="1" applyFont="1" applyBorder="1" applyAlignment="1">
      <alignment horizontal="center" vertical="center" wrapText="1"/>
    </xf>
    <xf numFmtId="178" fontId="39" fillId="0" borderId="17" xfId="0" applyNumberFormat="1" applyFont="1" applyBorder="1" applyAlignment="1">
      <alignment horizontal="center" vertical="center" wrapText="1"/>
    </xf>
    <xf numFmtId="178" fontId="39" fillId="0" borderId="42" xfId="0" applyNumberFormat="1" applyFont="1" applyBorder="1" applyAlignment="1">
      <alignment horizontal="center" vertical="center" wrapText="1"/>
    </xf>
    <xf numFmtId="178" fontId="39" fillId="0" borderId="43" xfId="0" applyNumberFormat="1" applyFont="1" applyBorder="1" applyAlignment="1">
      <alignment horizontal="center" vertical="center" wrapText="1"/>
    </xf>
    <xf numFmtId="178" fontId="39" fillId="0" borderId="44" xfId="0" applyNumberFormat="1" applyFont="1" applyBorder="1" applyAlignment="1">
      <alignment horizontal="center" vertical="center" wrapText="1"/>
    </xf>
    <xf numFmtId="0" fontId="77" fillId="0" borderId="0" xfId="0" applyFont="1" applyAlignment="1" applyProtection="1">
      <alignment/>
      <protection/>
    </xf>
    <xf numFmtId="0" fontId="77" fillId="0" borderId="0" xfId="0" applyFont="1" applyAlignment="1">
      <alignment/>
    </xf>
    <xf numFmtId="177" fontId="35" fillId="27" borderId="16" xfId="0" applyNumberFormat="1" applyFont="1" applyFill="1" applyBorder="1" applyAlignment="1" applyProtection="1">
      <alignment vertical="center"/>
      <protection/>
    </xf>
    <xf numFmtId="0" fontId="35" fillId="27" borderId="16" xfId="0" applyFont="1" applyFill="1" applyBorder="1" applyAlignment="1" applyProtection="1">
      <alignment/>
      <protection/>
    </xf>
    <xf numFmtId="178" fontId="35" fillId="27" borderId="16" xfId="0" applyNumberFormat="1" applyFont="1" applyFill="1" applyBorder="1" applyAlignment="1" applyProtection="1">
      <alignment vertical="center"/>
      <protection/>
    </xf>
    <xf numFmtId="0" fontId="45" fillId="27" borderId="12" xfId="0" applyFont="1" applyFill="1" applyBorder="1" applyAlignment="1">
      <alignment horizontal="center" vertical="center"/>
    </xf>
    <xf numFmtId="0" fontId="45" fillId="27" borderId="12" xfId="0" applyFont="1" applyFill="1" applyBorder="1" applyAlignment="1" applyProtection="1">
      <alignment horizontal="center" vertical="center"/>
      <protection/>
    </xf>
    <xf numFmtId="0" fontId="46" fillId="0" borderId="45" xfId="0" applyFont="1" applyBorder="1" applyAlignment="1" applyProtection="1">
      <alignment horizontal="center" vertical="center" wrapText="1"/>
      <protection/>
    </xf>
    <xf numFmtId="0" fontId="46" fillId="0" borderId="46" xfId="0" applyFont="1" applyBorder="1" applyAlignment="1" applyProtection="1">
      <alignment horizontal="center" vertical="center" wrapText="1"/>
      <protection/>
    </xf>
    <xf numFmtId="0" fontId="46" fillId="0" borderId="47" xfId="0" applyFont="1" applyBorder="1" applyAlignment="1" applyProtection="1">
      <alignment horizontal="center" vertical="center" wrapText="1"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6" fillId="16" borderId="16" xfId="0" applyFont="1" applyFill="1" applyBorder="1" applyAlignment="1" applyProtection="1">
      <alignment horizontal="center" vertical="center" wrapText="1"/>
      <protection/>
    </xf>
    <xf numFmtId="0" fontId="46" fillId="16" borderId="32" xfId="0" applyFont="1" applyFill="1" applyBorder="1" applyAlignment="1" applyProtection="1">
      <alignment horizontal="center" vertical="center" wrapText="1"/>
      <protection/>
    </xf>
    <xf numFmtId="0" fontId="46" fillId="16" borderId="10" xfId="0" applyFont="1" applyFill="1" applyBorder="1" applyAlignment="1" applyProtection="1">
      <alignment horizontal="center" vertical="center" wrapText="1"/>
      <protection/>
    </xf>
    <xf numFmtId="0" fontId="46" fillId="16" borderId="17" xfId="0" applyFont="1" applyFill="1" applyBorder="1" applyAlignment="1" applyProtection="1">
      <alignment horizontal="center" vertical="center" wrapText="1"/>
      <protection/>
    </xf>
    <xf numFmtId="0" fontId="46" fillId="16" borderId="13" xfId="0" applyFont="1" applyFill="1" applyBorder="1" applyAlignment="1" applyProtection="1">
      <alignment horizontal="center" vertical="center" wrapText="1"/>
      <protection/>
    </xf>
    <xf numFmtId="0" fontId="48" fillId="0" borderId="48" xfId="0" applyFont="1" applyFill="1" applyBorder="1" applyAlignment="1" applyProtection="1">
      <alignment horizontal="center" vertical="center" wrapText="1"/>
      <protection/>
    </xf>
    <xf numFmtId="0" fontId="48" fillId="0" borderId="49" xfId="0" applyFont="1" applyFill="1" applyBorder="1" applyAlignment="1" applyProtection="1">
      <alignment horizontal="center" vertical="center" wrapText="1"/>
      <protection/>
    </xf>
    <xf numFmtId="0" fontId="48" fillId="0" borderId="50" xfId="0" applyFont="1" applyFill="1" applyBorder="1" applyAlignment="1" applyProtection="1">
      <alignment horizontal="center" vertical="center" wrapText="1"/>
      <protection/>
    </xf>
    <xf numFmtId="0" fontId="48" fillId="0" borderId="15" xfId="0" applyFont="1" applyFill="1" applyBorder="1" applyAlignment="1" applyProtection="1">
      <alignment horizontal="center" vertical="center" wrapText="1"/>
      <protection/>
    </xf>
    <xf numFmtId="177" fontId="49" fillId="0" borderId="51" xfId="0" applyNumberFormat="1" applyFont="1" applyBorder="1" applyAlignment="1" applyProtection="1">
      <alignment horizontal="center" vertical="center" wrapText="1"/>
      <protection/>
    </xf>
    <xf numFmtId="177" fontId="49" fillId="0" borderId="52" xfId="0" applyNumberFormat="1" applyFont="1" applyBorder="1" applyAlignment="1" applyProtection="1">
      <alignment horizontal="center" vertical="center" wrapText="1"/>
      <protection/>
    </xf>
    <xf numFmtId="177" fontId="50" fillId="0" borderId="51" xfId="0" applyNumberFormat="1" applyFont="1" applyBorder="1" applyAlignment="1" applyProtection="1">
      <alignment horizontal="center" vertical="center" wrapText="1"/>
      <protection/>
    </xf>
    <xf numFmtId="177" fontId="50" fillId="0" borderId="53" xfId="0" applyNumberFormat="1" applyFont="1" applyBorder="1" applyAlignment="1" applyProtection="1">
      <alignment horizontal="center" vertical="center" wrapText="1"/>
      <protection/>
    </xf>
    <xf numFmtId="178" fontId="50" fillId="0" borderId="51" xfId="0" applyNumberFormat="1" applyFont="1" applyBorder="1" applyAlignment="1" applyProtection="1">
      <alignment horizontal="center" vertical="center" wrapText="1"/>
      <protection/>
    </xf>
    <xf numFmtId="178" fontId="50" fillId="0" borderId="53" xfId="0" applyNumberFormat="1" applyFont="1" applyBorder="1" applyAlignment="1" applyProtection="1">
      <alignment horizontal="center" vertical="center" wrapText="1"/>
      <protection/>
    </xf>
    <xf numFmtId="177" fontId="49" fillId="3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177" fontId="49" fillId="29" borderId="52" xfId="0" applyNumberFormat="1" applyFont="1" applyFill="1" applyBorder="1" applyAlignment="1" applyProtection="1">
      <alignment horizontal="center" vertical="center" wrapText="1"/>
      <protection/>
    </xf>
    <xf numFmtId="177" fontId="46" fillId="0" borderId="56" xfId="0" applyNumberFormat="1" applyFont="1" applyBorder="1" applyAlignment="1" applyProtection="1">
      <alignment horizontal="center" vertical="center" wrapText="1"/>
      <protection/>
    </xf>
    <xf numFmtId="177" fontId="46" fillId="0" borderId="33" xfId="0" applyNumberFormat="1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50" xfId="0" applyFont="1" applyBorder="1" applyAlignment="1">
      <alignment horizontal="center" vertical="center" textRotation="255" wrapText="1"/>
    </xf>
    <xf numFmtId="0" fontId="26" fillId="0" borderId="15" xfId="0" applyFont="1" applyBorder="1" applyAlignment="1">
      <alignment horizontal="center" vertical="center" textRotation="255" wrapText="1"/>
    </xf>
    <xf numFmtId="0" fontId="26" fillId="0" borderId="11" xfId="0" applyFont="1" applyBorder="1" applyAlignment="1">
      <alignment horizontal="center" vertical="center" textRotation="255" wrapText="1"/>
    </xf>
    <xf numFmtId="0" fontId="26" fillId="0" borderId="17" xfId="0" applyFont="1" applyBorder="1" applyAlignment="1">
      <alignment horizontal="center" vertical="center"/>
    </xf>
    <xf numFmtId="0" fontId="25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shrinkToFit="1"/>
    </xf>
    <xf numFmtId="0" fontId="26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26" fillId="0" borderId="15" xfId="0" applyFont="1" applyBorder="1" applyAlignment="1">
      <alignment horizontal="center" vertical="center" textRotation="255"/>
    </xf>
    <xf numFmtId="0" fontId="26" fillId="0" borderId="11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vertical="center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textRotation="255" wrapText="1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57" xfId="0" applyFont="1" applyBorder="1" applyAlignment="1">
      <alignment vertical="center"/>
    </xf>
    <xf numFmtId="0" fontId="0" fillId="0" borderId="0" xfId="0" applyAlignment="1">
      <alignment horizontal="left" shrinkToFit="1"/>
    </xf>
    <xf numFmtId="0" fontId="26" fillId="0" borderId="50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92" fillId="0" borderId="14" xfId="0" applyFont="1" applyBorder="1" applyAlignment="1">
      <alignment horizontal="left" vertical="center" wrapText="1"/>
    </xf>
    <xf numFmtId="0" fontId="92" fillId="0" borderId="0" xfId="0" applyFont="1" applyBorder="1" applyAlignment="1">
      <alignment horizontal="left" vertical="center" wrapText="1"/>
    </xf>
    <xf numFmtId="194" fontId="26" fillId="0" borderId="32" xfId="0" applyNumberFormat="1" applyFont="1" applyBorder="1" applyAlignment="1">
      <alignment vertical="center"/>
    </xf>
    <xf numFmtId="0" fontId="25" fillId="0" borderId="0" xfId="0" applyFont="1" applyAlignment="1" applyProtection="1">
      <alignment vertical="top" wrapText="1"/>
      <protection locked="0"/>
    </xf>
    <xf numFmtId="0" fontId="81" fillId="0" borderId="14" xfId="0" applyFont="1" applyBorder="1" applyAlignment="1">
      <alignment horizontal="left" vertical="top" wrapText="1"/>
    </xf>
    <xf numFmtId="0" fontId="81" fillId="0" borderId="0" xfId="0" applyFont="1" applyBorder="1" applyAlignment="1">
      <alignment horizontal="left" vertical="top" wrapText="1"/>
    </xf>
    <xf numFmtId="0" fontId="30" fillId="0" borderId="0" xfId="0" applyFont="1" applyAlignment="1" applyProtection="1">
      <alignment horizontal="left" vertical="center" shrinkToFit="1"/>
      <protection locked="0"/>
    </xf>
    <xf numFmtId="0" fontId="0" fillId="0" borderId="0" xfId="0" applyFont="1" applyAlignment="1">
      <alignment horizontal="left" shrinkToFit="1"/>
    </xf>
    <xf numFmtId="0" fontId="0" fillId="0" borderId="15" xfId="0" applyBorder="1" applyAlignment="1">
      <alignment horizontal="center" vertical="center" textRotation="255"/>
    </xf>
    <xf numFmtId="0" fontId="25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25" fillId="0" borderId="15" xfId="0" applyFont="1" applyBorder="1" applyAlignment="1">
      <alignment horizontal="center" vertical="center" textRotation="255" wrapText="1"/>
    </xf>
    <xf numFmtId="0" fontId="26" fillId="0" borderId="12" xfId="0" applyFont="1" applyBorder="1" applyAlignment="1">
      <alignment horizontal="center" vertical="center" textRotation="255"/>
    </xf>
    <xf numFmtId="0" fontId="26" fillId="0" borderId="12" xfId="0" applyFont="1" applyBorder="1" applyAlignment="1">
      <alignment horizontal="left" vertical="center"/>
    </xf>
    <xf numFmtId="0" fontId="25" fillId="0" borderId="0" xfId="0" applyFont="1" applyAlignment="1" applyProtection="1">
      <alignment vertical="center"/>
      <protection locked="0"/>
    </xf>
    <xf numFmtId="0" fontId="0" fillId="0" borderId="0" xfId="0" applyAlignment="1">
      <alignment/>
    </xf>
    <xf numFmtId="0" fontId="35" fillId="0" borderId="0" xfId="0" applyFont="1" applyBorder="1" applyAlignment="1">
      <alignment wrapText="1"/>
    </xf>
    <xf numFmtId="0" fontId="35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196" fontId="35" fillId="25" borderId="60" xfId="0" applyNumberFormat="1" applyFont="1" applyFill="1" applyBorder="1" applyAlignment="1">
      <alignment horizontal="center" vertical="center"/>
    </xf>
    <xf numFmtId="0" fontId="35" fillId="25" borderId="61" xfId="0" applyFont="1" applyFill="1" applyBorder="1" applyAlignment="1">
      <alignment horizontal="center" vertical="center"/>
    </xf>
    <xf numFmtId="197" fontId="36" fillId="25" borderId="6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62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36" fillId="0" borderId="63" xfId="0" applyFont="1" applyBorder="1" applyAlignment="1">
      <alignment horizontal="center"/>
    </xf>
    <xf numFmtId="10" fontId="35" fillId="25" borderId="19" xfId="0" applyNumberFormat="1" applyFont="1" applyFill="1" applyBorder="1" applyAlignment="1">
      <alignment horizontal="center" vertical="center"/>
    </xf>
    <xf numFmtId="10" fontId="35" fillId="25" borderId="20" xfId="0" applyNumberFormat="1" applyFont="1" applyFill="1" applyBorder="1" applyAlignment="1">
      <alignment horizontal="center" vertical="center"/>
    </xf>
    <xf numFmtId="10" fontId="36" fillId="25" borderId="19" xfId="0" applyNumberFormat="1" applyFont="1" applyFill="1" applyBorder="1" applyAlignment="1">
      <alignment horizontal="center" vertical="center"/>
    </xf>
    <xf numFmtId="0" fontId="95" fillId="0" borderId="0" xfId="0" applyFont="1" applyAlignment="1" applyProtection="1">
      <alignment horizontal="center" vertical="center"/>
      <protection locked="0"/>
    </xf>
    <xf numFmtId="0" fontId="89" fillId="0" borderId="32" xfId="0" applyFont="1" applyBorder="1" applyAlignment="1">
      <alignment vertical="center"/>
    </xf>
    <xf numFmtId="0" fontId="87" fillId="0" borderId="32" xfId="0" applyFont="1" applyBorder="1" applyAlignment="1">
      <alignment vertical="center"/>
    </xf>
    <xf numFmtId="0" fontId="89" fillId="0" borderId="16" xfId="0" applyFont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16" xfId="0" applyFont="1" applyBorder="1" applyAlignment="1">
      <alignment vertical="center"/>
    </xf>
    <xf numFmtId="0" fontId="89" fillId="0" borderId="17" xfId="0" applyFont="1" applyBorder="1" applyAlignment="1">
      <alignment vertical="center"/>
    </xf>
    <xf numFmtId="0" fontId="89" fillId="0" borderId="13" xfId="0" applyFont="1" applyBorder="1" applyAlignment="1">
      <alignment vertical="center"/>
    </xf>
    <xf numFmtId="0" fontId="89" fillId="0" borderId="50" xfId="0" applyFont="1" applyBorder="1" applyAlignment="1">
      <alignment horizontal="center" vertical="center" textRotation="255" wrapText="1"/>
    </xf>
    <xf numFmtId="0" fontId="87" fillId="0" borderId="15" xfId="0" applyFont="1" applyBorder="1" applyAlignment="1">
      <alignment horizontal="center" vertical="center" textRotation="255" wrapText="1"/>
    </xf>
    <xf numFmtId="0" fontId="87" fillId="0" borderId="11" xfId="0" applyFont="1" applyBorder="1" applyAlignment="1">
      <alignment horizontal="center" vertical="center" textRotation="255" wrapText="1"/>
    </xf>
    <xf numFmtId="0" fontId="0" fillId="0" borderId="0" xfId="0" applyFont="1" applyAlignment="1" applyProtection="1">
      <alignment vertical="center"/>
      <protection/>
    </xf>
    <xf numFmtId="178" fontId="0" fillId="0" borderId="0" xfId="0" applyNumberFormat="1" applyFont="1" applyAlignment="1" applyProtection="1">
      <alignment vertical="center"/>
      <protection/>
    </xf>
    <xf numFmtId="177" fontId="0" fillId="0" borderId="0" xfId="0" applyNumberFormat="1" applyFont="1" applyAlignment="1" applyProtection="1">
      <alignment vertical="center"/>
      <protection/>
    </xf>
    <xf numFmtId="0" fontId="72" fillId="31" borderId="0" xfId="0" applyFont="1" applyFill="1" applyBorder="1" applyAlignment="1" applyProtection="1">
      <alignment/>
      <protection/>
    </xf>
    <xf numFmtId="0" fontId="0" fillId="31" borderId="0" xfId="0" applyFont="1" applyFill="1" applyBorder="1" applyAlignment="1">
      <alignment/>
    </xf>
    <xf numFmtId="0" fontId="0" fillId="31" borderId="34" xfId="0" applyFont="1" applyFill="1" applyBorder="1" applyAlignment="1">
      <alignment/>
    </xf>
    <xf numFmtId="0" fontId="46" fillId="0" borderId="10" xfId="0" applyFont="1" applyBorder="1" applyAlignment="1" applyProtection="1">
      <alignment horizontal="center" vertical="center" wrapText="1"/>
      <protection/>
    </xf>
    <xf numFmtId="0" fontId="0" fillId="30" borderId="12" xfId="0" applyFont="1" applyFill="1" applyBorder="1" applyAlignment="1" applyProtection="1">
      <alignment/>
      <protection/>
    </xf>
    <xf numFmtId="0" fontId="0" fillId="30" borderId="16" xfId="0" applyFont="1" applyFill="1" applyBorder="1" applyAlignment="1" applyProtection="1">
      <alignment/>
      <protection/>
    </xf>
    <xf numFmtId="0" fontId="0" fillId="24" borderId="65" xfId="0" applyFont="1" applyFill="1" applyBorder="1" applyAlignment="1" applyProtection="1">
      <alignment/>
      <protection/>
    </xf>
    <xf numFmtId="0" fontId="0" fillId="24" borderId="66" xfId="0" applyFont="1" applyFill="1" applyBorder="1" applyAlignment="1" applyProtection="1">
      <alignment/>
      <protection/>
    </xf>
    <xf numFmtId="0" fontId="0" fillId="24" borderId="67" xfId="0" applyFont="1" applyFill="1" applyBorder="1" applyAlignment="1" applyProtection="1">
      <alignment/>
      <protection/>
    </xf>
    <xf numFmtId="190" fontId="46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3290;&#38651;&#33126;T&#26481;&#30707;&#39640;&#20013;&#20778;&#36074;&#21270;1050330\&#32147;&#36027;&#34920;\&#33290;&#34920;104&#23416;&#24180;&#24230;&#31532;&#19977;&#26399;&#31243;&#29305;&#33394;&#38936;&#33322;&#32147;&#36027;&#32317;&#34920;105013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cer\Desktop\&#31532;&#19977;&#26399;&#31243;&#31532;&#20108;&#24180;-&#20778;&#36074;&#21270;&#36039;&#26009;\1110&#21021;&#23529;\&#22025;&#32681;&#32291;&#22283;&#31435;&#26481;&#30707;&#39640;&#20013;&#31532;&#19977;&#26399;&#31243;&#29305;&#33394;&#38936;&#33322;&#31532;&#20108;&#24180;&#35336;&#30059;&#21021;&#23529;&#29256;&#32147;&#36027;&#32317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-1總表"/>
      <sheetName val="y-2檢核表"/>
      <sheetName val="y-3-1子A"/>
      <sheetName val="y-3-2子B"/>
      <sheetName val="y-3-3子C"/>
      <sheetName val="y-3-5子E"/>
      <sheetName val="y-3-4子D"/>
      <sheetName val="y-4資本門使用說明表"/>
      <sheetName val="y-5會計年度報表"/>
    </sheetNames>
    <sheetDataSet>
      <sheetData sheetId="1">
        <row r="5">
          <cell r="D5">
            <v>111.2</v>
          </cell>
          <cell r="E5">
            <v>53</v>
          </cell>
        </row>
        <row r="6">
          <cell r="D6">
            <v>147</v>
          </cell>
          <cell r="E6">
            <v>110.4</v>
          </cell>
        </row>
        <row r="7">
          <cell r="D7">
            <v>134</v>
          </cell>
          <cell r="E7">
            <v>200</v>
          </cell>
        </row>
        <row r="8">
          <cell r="D8">
            <v>274</v>
          </cell>
          <cell r="E8">
            <v>0</v>
          </cell>
        </row>
        <row r="9">
          <cell r="D9">
            <v>217</v>
          </cell>
          <cell r="E9">
            <v>450</v>
          </cell>
        </row>
        <row r="10">
          <cell r="D10">
            <v>247.8</v>
          </cell>
          <cell r="E10">
            <v>0</v>
          </cell>
        </row>
        <row r="11">
          <cell r="D11">
            <v>109</v>
          </cell>
          <cell r="E11">
            <v>0</v>
          </cell>
        </row>
        <row r="12">
          <cell r="D12">
            <v>77</v>
          </cell>
          <cell r="E12">
            <v>0</v>
          </cell>
        </row>
        <row r="13">
          <cell r="D13">
            <v>290</v>
          </cell>
          <cell r="E13">
            <v>200</v>
          </cell>
        </row>
        <row r="14">
          <cell r="D14">
            <v>350</v>
          </cell>
          <cell r="E14">
            <v>219</v>
          </cell>
        </row>
        <row r="15">
          <cell r="D15">
            <v>126.2</v>
          </cell>
          <cell r="E15">
            <v>200</v>
          </cell>
        </row>
        <row r="16">
          <cell r="D16">
            <v>128.39999999999998</v>
          </cell>
          <cell r="E16">
            <v>215</v>
          </cell>
        </row>
        <row r="17">
          <cell r="D17">
            <v>85</v>
          </cell>
          <cell r="E17">
            <v>0</v>
          </cell>
        </row>
        <row r="18">
          <cell r="D18">
            <v>100</v>
          </cell>
          <cell r="E18">
            <v>730</v>
          </cell>
        </row>
        <row r="19">
          <cell r="D19">
            <v>70</v>
          </cell>
          <cell r="E19">
            <v>100</v>
          </cell>
        </row>
        <row r="20">
          <cell r="D20">
            <v>56</v>
          </cell>
          <cell r="E20">
            <v>0</v>
          </cell>
        </row>
        <row r="28">
          <cell r="D28">
            <v>114</v>
          </cell>
          <cell r="E28">
            <v>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-1總表"/>
      <sheetName val="y-2檢核表"/>
      <sheetName val="y-3-1子A"/>
      <sheetName val="y-3-2子B"/>
      <sheetName val="y-3-3子C"/>
      <sheetName val="y-3-4子D"/>
      <sheetName val="y-3-5子E"/>
      <sheetName val="y-4資本門使用說明表"/>
      <sheetName val="y-5會計年度報表"/>
    </sheetNames>
    <sheetDataSet>
      <sheetData sheetId="1">
        <row r="33">
          <cell r="D33">
            <v>0</v>
          </cell>
          <cell r="E33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075AA2.xls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="50" zoomScaleNormal="50" zoomScalePageLayoutView="0" workbookViewId="0" topLeftCell="A1">
      <selection activeCell="R12" sqref="R12"/>
    </sheetView>
  </sheetViews>
  <sheetFormatPr defaultColWidth="9.00390625" defaultRowHeight="16.5"/>
  <cols>
    <col min="2" max="2" width="18.75390625" style="0" customWidth="1"/>
    <col min="3" max="3" width="17.875" style="0" customWidth="1"/>
    <col min="4" max="4" width="17.25390625" style="0" customWidth="1"/>
    <col min="5" max="5" width="15.375" style="0" customWidth="1"/>
    <col min="6" max="6" width="16.00390625" style="0" customWidth="1"/>
    <col min="7" max="7" width="13.875" style="0" customWidth="1"/>
    <col min="8" max="8" width="14.125" style="0" customWidth="1"/>
    <col min="9" max="9" width="11.00390625" style="0" customWidth="1"/>
    <col min="11" max="11" width="10.25390625" style="0" bestFit="1" customWidth="1"/>
  </cols>
  <sheetData>
    <row r="1" spans="1:11" s="111" customFormat="1" ht="19.5">
      <c r="A1" s="110" t="s">
        <v>277</v>
      </c>
      <c r="B1" s="94"/>
      <c r="C1" s="95"/>
      <c r="D1" s="95"/>
      <c r="E1" s="95"/>
      <c r="F1" s="95"/>
      <c r="G1" s="95"/>
      <c r="H1" s="95"/>
      <c r="I1" s="95"/>
      <c r="J1" s="112" t="s">
        <v>278</v>
      </c>
      <c r="K1" s="96"/>
    </row>
    <row r="2" spans="1:11" ht="17.25" thickBot="1">
      <c r="A2" s="97"/>
      <c r="B2" s="97"/>
      <c r="C2" s="96"/>
      <c r="D2" s="96"/>
      <c r="E2" s="96"/>
      <c r="F2" s="96"/>
      <c r="G2" s="96"/>
      <c r="H2" s="96"/>
      <c r="I2" s="96"/>
      <c r="J2" s="96"/>
      <c r="K2" s="1" t="s">
        <v>245</v>
      </c>
    </row>
    <row r="3" spans="1:11" ht="18" thickBot="1" thickTop="1">
      <c r="A3" s="252" t="s">
        <v>279</v>
      </c>
      <c r="B3" s="255" t="s">
        <v>281</v>
      </c>
      <c r="C3" s="259" t="s">
        <v>246</v>
      </c>
      <c r="D3" s="259"/>
      <c r="E3" s="259"/>
      <c r="F3" s="259"/>
      <c r="G3" s="259"/>
      <c r="H3" s="260"/>
      <c r="I3" s="261" t="s">
        <v>247</v>
      </c>
      <c r="J3" s="259"/>
      <c r="K3" s="260"/>
    </row>
    <row r="4" spans="1:11" ht="35.25" customHeight="1" thickBot="1">
      <c r="A4" s="253"/>
      <c r="B4" s="256"/>
      <c r="C4" s="262" t="s">
        <v>248</v>
      </c>
      <c r="D4" s="262"/>
      <c r="E4" s="262"/>
      <c r="F4" s="263"/>
      <c r="G4" s="264" t="s">
        <v>249</v>
      </c>
      <c r="H4" s="263"/>
      <c r="I4" s="264" t="s">
        <v>250</v>
      </c>
      <c r="J4" s="262"/>
      <c r="K4" s="265"/>
    </row>
    <row r="5" spans="1:11" ht="64.5" customHeight="1" thickBot="1">
      <c r="A5" s="254"/>
      <c r="B5" s="257"/>
      <c r="C5" s="113" t="s">
        <v>282</v>
      </c>
      <c r="D5" s="98" t="s">
        <v>251</v>
      </c>
      <c r="E5" s="99" t="s">
        <v>252</v>
      </c>
      <c r="F5" s="100" t="s">
        <v>253</v>
      </c>
      <c r="G5" s="101" t="s">
        <v>212</v>
      </c>
      <c r="H5" s="102" t="s">
        <v>254</v>
      </c>
      <c r="I5" s="101" t="s">
        <v>255</v>
      </c>
      <c r="J5" s="103" t="s">
        <v>256</v>
      </c>
      <c r="K5" s="104" t="s">
        <v>257</v>
      </c>
    </row>
    <row r="6" spans="1:11" ht="33" customHeight="1" thickBot="1" thickTop="1">
      <c r="A6" s="258" t="s">
        <v>283</v>
      </c>
      <c r="B6" s="107" t="s">
        <v>258</v>
      </c>
      <c r="C6" s="105">
        <f>'[1]y-2檢核表'!D5+'[1]y-2檢核表'!E5</f>
        <v>164.2</v>
      </c>
      <c r="D6" s="105">
        <v>130</v>
      </c>
      <c r="E6" s="105">
        <v>287</v>
      </c>
      <c r="F6" s="105">
        <v>1040.6</v>
      </c>
      <c r="G6" s="105">
        <v>689.82</v>
      </c>
      <c r="H6" s="105">
        <v>932</v>
      </c>
      <c r="I6" s="105">
        <v>0</v>
      </c>
      <c r="J6" s="105">
        <v>0</v>
      </c>
      <c r="K6" s="106">
        <f>G6+H6</f>
        <v>1621.8200000000002</v>
      </c>
    </row>
    <row r="7" spans="1:11" ht="31.5" customHeight="1" thickBot="1">
      <c r="A7" s="256"/>
      <c r="B7" s="107" t="s">
        <v>259</v>
      </c>
      <c r="C7" s="105">
        <f>'[1]y-2檢核表'!D6+'[1]y-2檢核表'!E6</f>
        <v>257.4</v>
      </c>
      <c r="D7" s="105">
        <v>350.9</v>
      </c>
      <c r="E7" s="105">
        <v>690.5</v>
      </c>
      <c r="F7" s="105">
        <v>753</v>
      </c>
      <c r="G7" s="105">
        <v>888</v>
      </c>
      <c r="H7" s="105">
        <v>1163.8</v>
      </c>
      <c r="I7" s="105">
        <v>0</v>
      </c>
      <c r="J7" s="105">
        <v>0</v>
      </c>
      <c r="K7" s="106">
        <f aca="true" t="shared" si="0" ref="K7:K15">G7+H7</f>
        <v>2051.8</v>
      </c>
    </row>
    <row r="8" spans="1:11" ht="28.5" customHeight="1" thickBot="1">
      <c r="A8" s="256"/>
      <c r="B8" s="107" t="s">
        <v>260</v>
      </c>
      <c r="C8" s="105">
        <f>'[1]y-2檢核表'!D7+'[1]y-2檢核表'!E7</f>
        <v>334</v>
      </c>
      <c r="D8" s="105">
        <v>301</v>
      </c>
      <c r="E8" s="105">
        <v>356.4</v>
      </c>
      <c r="F8" s="105">
        <v>107.08</v>
      </c>
      <c r="G8" s="105">
        <v>738.48</v>
      </c>
      <c r="H8" s="105">
        <v>360</v>
      </c>
      <c r="I8" s="105">
        <v>0</v>
      </c>
      <c r="J8" s="105">
        <v>0</v>
      </c>
      <c r="K8" s="106">
        <f t="shared" si="0"/>
        <v>1098.48</v>
      </c>
    </row>
    <row r="9" spans="1:11" ht="30" customHeight="1" thickBot="1">
      <c r="A9" s="257"/>
      <c r="B9" s="107" t="s">
        <v>261</v>
      </c>
      <c r="C9" s="105">
        <f>'[1]y-2檢核表'!D8+'[1]y-2檢核表'!E8</f>
        <v>274</v>
      </c>
      <c r="D9" s="105">
        <v>0</v>
      </c>
      <c r="E9" s="105">
        <v>0</v>
      </c>
      <c r="F9" s="105">
        <v>0</v>
      </c>
      <c r="G9" s="105">
        <v>274</v>
      </c>
      <c r="H9" s="105">
        <v>0</v>
      </c>
      <c r="I9" s="105">
        <v>0</v>
      </c>
      <c r="J9" s="105">
        <v>0</v>
      </c>
      <c r="K9" s="106">
        <f t="shared" si="0"/>
        <v>274</v>
      </c>
    </row>
    <row r="10" spans="1:11" ht="30" customHeight="1" thickBot="1">
      <c r="A10" s="258" t="s">
        <v>284</v>
      </c>
      <c r="B10" s="107" t="s">
        <v>262</v>
      </c>
      <c r="C10" s="105">
        <f>'[1]y-2檢核表'!D9+'[1]y-2檢核表'!E9</f>
        <v>667</v>
      </c>
      <c r="D10" s="105">
        <v>338</v>
      </c>
      <c r="E10" s="105">
        <v>450.5</v>
      </c>
      <c r="F10" s="105">
        <v>330.02</v>
      </c>
      <c r="G10" s="105">
        <v>902.52</v>
      </c>
      <c r="H10" s="105">
        <v>883</v>
      </c>
      <c r="I10" s="105">
        <v>0</v>
      </c>
      <c r="J10" s="105">
        <v>0</v>
      </c>
      <c r="K10" s="106">
        <f t="shared" si="0"/>
        <v>1785.52</v>
      </c>
    </row>
    <row r="11" spans="1:11" ht="30" customHeight="1" thickBot="1">
      <c r="A11" s="256"/>
      <c r="B11" s="107" t="s">
        <v>263</v>
      </c>
      <c r="C11" s="105">
        <f>'[1]y-2檢核表'!D10+'[1]y-2檢核表'!E10</f>
        <v>247.8</v>
      </c>
      <c r="D11" s="105">
        <f>'[1]y-2檢核表'!D28+'[1]y-2檢核表'!E28</f>
        <v>177</v>
      </c>
      <c r="E11" s="105">
        <v>291</v>
      </c>
      <c r="F11" s="105">
        <v>279.4</v>
      </c>
      <c r="G11" s="105">
        <v>815.8</v>
      </c>
      <c r="H11" s="105">
        <v>180</v>
      </c>
      <c r="I11" s="105">
        <v>0</v>
      </c>
      <c r="J11" s="105">
        <v>0</v>
      </c>
      <c r="K11" s="106">
        <f t="shared" si="0"/>
        <v>995.8</v>
      </c>
    </row>
    <row r="12" spans="1:11" ht="30" customHeight="1" thickBot="1">
      <c r="A12" s="256"/>
      <c r="B12" s="107" t="s">
        <v>264</v>
      </c>
      <c r="C12" s="105">
        <f>'[1]y-2檢核表'!D11+'[1]y-2檢核表'!E11</f>
        <v>109</v>
      </c>
      <c r="D12" s="105">
        <v>46</v>
      </c>
      <c r="E12" s="105">
        <v>142</v>
      </c>
      <c r="F12" s="105">
        <v>386.4</v>
      </c>
      <c r="G12" s="105">
        <v>543.4</v>
      </c>
      <c r="H12" s="105">
        <v>140</v>
      </c>
      <c r="I12" s="105">
        <v>0</v>
      </c>
      <c r="J12" s="105">
        <v>0</v>
      </c>
      <c r="K12" s="106">
        <f t="shared" si="0"/>
        <v>683.4</v>
      </c>
    </row>
    <row r="13" spans="1:11" ht="29.25" customHeight="1" thickBot="1">
      <c r="A13" s="257"/>
      <c r="B13" s="107" t="s">
        <v>265</v>
      </c>
      <c r="C13" s="105">
        <f>'[1]y-2檢核表'!D12+'[1]y-2檢核表'!E12</f>
        <v>77</v>
      </c>
      <c r="D13" s="105">
        <f>'[2]y-2檢核表'!D33+'[2]y-2檢核表'!E33</f>
        <v>0</v>
      </c>
      <c r="E13" s="105">
        <v>0</v>
      </c>
      <c r="F13" s="105">
        <v>0</v>
      </c>
      <c r="G13" s="105">
        <v>77</v>
      </c>
      <c r="H13" s="105">
        <v>0</v>
      </c>
      <c r="I13" s="105">
        <v>0</v>
      </c>
      <c r="J13" s="105">
        <v>0</v>
      </c>
      <c r="K13" s="106">
        <f t="shared" si="0"/>
        <v>77</v>
      </c>
    </row>
    <row r="14" spans="1:11" ht="27.75" customHeight="1" thickBot="1">
      <c r="A14" s="258" t="s">
        <v>285</v>
      </c>
      <c r="B14" s="107" t="s">
        <v>266</v>
      </c>
      <c r="C14" s="105">
        <f>'[1]y-2檢核表'!D13+'[1]y-2檢核表'!E13</f>
        <v>490</v>
      </c>
      <c r="D14" s="105">
        <v>332</v>
      </c>
      <c r="E14" s="105">
        <v>756</v>
      </c>
      <c r="F14" s="105">
        <v>652.45</v>
      </c>
      <c r="G14" s="105">
        <v>1165.45</v>
      </c>
      <c r="H14" s="105">
        <v>1065</v>
      </c>
      <c r="I14" s="105">
        <v>0</v>
      </c>
      <c r="J14" s="105">
        <v>0</v>
      </c>
      <c r="K14" s="106">
        <f t="shared" si="0"/>
        <v>2230.45</v>
      </c>
    </row>
    <row r="15" spans="1:11" ht="30.75" customHeight="1" thickBot="1">
      <c r="A15" s="256"/>
      <c r="B15" s="107" t="s">
        <v>267</v>
      </c>
      <c r="C15" s="105">
        <f>'[1]y-2檢核表'!D14+'[1]y-2檢核表'!E14</f>
        <v>569</v>
      </c>
      <c r="D15" s="105">
        <v>366.2</v>
      </c>
      <c r="E15" s="105">
        <v>484</v>
      </c>
      <c r="F15" s="105">
        <v>825.41</v>
      </c>
      <c r="G15" s="105">
        <v>991.61</v>
      </c>
      <c r="H15" s="105">
        <v>1253</v>
      </c>
      <c r="I15" s="105">
        <v>0</v>
      </c>
      <c r="J15" s="105">
        <v>0</v>
      </c>
      <c r="K15" s="106">
        <f t="shared" si="0"/>
        <v>2244.61</v>
      </c>
    </row>
    <row r="16" spans="1:11" ht="33.75" customHeight="1" thickBot="1">
      <c r="A16" s="256"/>
      <c r="B16" s="107" t="s">
        <v>268</v>
      </c>
      <c r="C16" s="105">
        <f>'[1]y-2檢核表'!D15+'[1]y-2檢核表'!E15</f>
        <v>326.2</v>
      </c>
      <c r="D16" s="105">
        <f>'[2]y-2檢核表'!D36+'[2]y-2檢核表'!E36</f>
        <v>0</v>
      </c>
      <c r="E16" s="105">
        <v>0</v>
      </c>
      <c r="F16" s="105">
        <v>0</v>
      </c>
      <c r="G16" s="105">
        <v>126.2</v>
      </c>
      <c r="H16" s="105">
        <v>200</v>
      </c>
      <c r="I16" s="105">
        <v>0</v>
      </c>
      <c r="J16" s="105">
        <v>0</v>
      </c>
      <c r="K16" s="106">
        <f>SUM(G16+H16)</f>
        <v>326.2</v>
      </c>
    </row>
    <row r="17" spans="1:11" ht="33" customHeight="1" thickBot="1">
      <c r="A17" s="257"/>
      <c r="B17" s="107" t="s">
        <v>269</v>
      </c>
      <c r="C17" s="105">
        <f>'[1]y-2檢核表'!D16+'[1]y-2檢核表'!E16</f>
        <v>343.4</v>
      </c>
      <c r="D17" s="105">
        <f>'[2]y-2檢核表'!D37+'[2]y-2檢核表'!E37</f>
        <v>0</v>
      </c>
      <c r="E17" s="105">
        <v>0</v>
      </c>
      <c r="F17" s="105">
        <v>0</v>
      </c>
      <c r="G17" s="105">
        <v>128.4</v>
      </c>
      <c r="H17" s="105">
        <v>215</v>
      </c>
      <c r="I17" s="105">
        <v>0</v>
      </c>
      <c r="J17" s="105">
        <v>0</v>
      </c>
      <c r="K17" s="106">
        <f>G17+H17</f>
        <v>343.4</v>
      </c>
    </row>
    <row r="18" spans="1:11" ht="33" customHeight="1" thickBot="1">
      <c r="A18" s="258" t="s">
        <v>286</v>
      </c>
      <c r="B18" s="107" t="s">
        <v>270</v>
      </c>
      <c r="C18" s="105">
        <f>'[1]y-2檢核表'!D17+'[1]y-2檢核表'!E17</f>
        <v>85</v>
      </c>
      <c r="D18" s="105">
        <f>'[2]y-2檢核表'!D38+'[2]y-2檢核表'!E38</f>
        <v>0</v>
      </c>
      <c r="E18" s="105">
        <v>442.6</v>
      </c>
      <c r="F18" s="105">
        <v>0</v>
      </c>
      <c r="G18" s="105">
        <v>433.6</v>
      </c>
      <c r="H18" s="105">
        <v>94</v>
      </c>
      <c r="I18" s="105">
        <v>0</v>
      </c>
      <c r="J18" s="105">
        <v>0</v>
      </c>
      <c r="K18" s="106">
        <f>G18+H18</f>
        <v>527.6</v>
      </c>
    </row>
    <row r="19" spans="1:11" ht="43.5" customHeight="1" thickBot="1">
      <c r="A19" s="256"/>
      <c r="B19" s="107" t="s">
        <v>271</v>
      </c>
      <c r="C19" s="105">
        <f>'[1]y-2檢核表'!D18+'[1]y-2檢核表'!E18</f>
        <v>830</v>
      </c>
      <c r="D19" s="105">
        <f>'[2]y-2檢核表'!D39+'[2]y-2檢核表'!E39</f>
        <v>0</v>
      </c>
      <c r="E19" s="105">
        <v>0</v>
      </c>
      <c r="F19" s="105">
        <v>0</v>
      </c>
      <c r="G19" s="105">
        <v>100</v>
      </c>
      <c r="H19" s="105">
        <v>730</v>
      </c>
      <c r="I19" s="105">
        <v>0</v>
      </c>
      <c r="J19" s="105">
        <v>0</v>
      </c>
      <c r="K19" s="106">
        <f>G19+H19</f>
        <v>830</v>
      </c>
    </row>
    <row r="20" spans="1:11" ht="34.5" customHeight="1" thickBot="1">
      <c r="A20" s="256"/>
      <c r="B20" s="107" t="s">
        <v>272</v>
      </c>
      <c r="C20" s="105">
        <f>'[1]y-2檢核表'!D19+'[1]y-2檢核表'!E19</f>
        <v>170</v>
      </c>
      <c r="D20" s="105">
        <f>'[2]y-2檢核表'!D40+'[2]y-2檢核表'!E40</f>
        <v>0</v>
      </c>
      <c r="E20" s="105">
        <v>0</v>
      </c>
      <c r="F20" s="105">
        <v>0</v>
      </c>
      <c r="G20" s="105">
        <v>70</v>
      </c>
      <c r="H20" s="105">
        <v>100</v>
      </c>
      <c r="I20" s="105">
        <v>0</v>
      </c>
      <c r="J20" s="105">
        <v>0</v>
      </c>
      <c r="K20" s="106">
        <f>G20+H20</f>
        <v>170</v>
      </c>
    </row>
    <row r="21" spans="1:11" ht="27.75" customHeight="1" thickBot="1">
      <c r="A21" s="257"/>
      <c r="B21" s="107" t="s">
        <v>273</v>
      </c>
      <c r="C21" s="105">
        <f>'[1]y-2檢核表'!D20+'[1]y-2檢核表'!E20</f>
        <v>56</v>
      </c>
      <c r="D21" s="105">
        <f>'[2]y-2檢核表'!D41+'[2]y-2檢核表'!E41</f>
        <v>0</v>
      </c>
      <c r="E21" s="105">
        <v>0</v>
      </c>
      <c r="F21" s="105">
        <v>0</v>
      </c>
      <c r="G21" s="105">
        <v>56</v>
      </c>
      <c r="H21" s="105">
        <v>0</v>
      </c>
      <c r="I21" s="105">
        <v>0</v>
      </c>
      <c r="J21" s="105">
        <v>0</v>
      </c>
      <c r="K21" s="106">
        <f>G21+H21</f>
        <v>56</v>
      </c>
    </row>
    <row r="22" spans="1:11" ht="17.25" thickBot="1">
      <c r="A22" s="250" t="s">
        <v>274</v>
      </c>
      <c r="B22" s="251"/>
      <c r="C22" s="108">
        <f aca="true" t="shared" si="1" ref="C22:J22">SUM(C6:C21)</f>
        <v>5000</v>
      </c>
      <c r="D22" s="108">
        <f t="shared" si="1"/>
        <v>2041.1000000000001</v>
      </c>
      <c r="E22" s="108">
        <v>3900</v>
      </c>
      <c r="F22" s="108">
        <f>SUM(F6:F21)</f>
        <v>4374.36</v>
      </c>
      <c r="G22" s="108">
        <f>SUM(G6:G21)</f>
        <v>8000.279999999999</v>
      </c>
      <c r="H22" s="108">
        <f>SUM(H6:H21)</f>
        <v>7315.8</v>
      </c>
      <c r="I22" s="108">
        <f t="shared" si="1"/>
        <v>0</v>
      </c>
      <c r="J22" s="108">
        <f t="shared" si="1"/>
        <v>0</v>
      </c>
      <c r="K22" s="108">
        <f>SUM(K6:K21)</f>
        <v>15316.080000000002</v>
      </c>
    </row>
    <row r="23" spans="1:11" ht="17.25" thickTop="1">
      <c r="A23" s="109" t="s">
        <v>275</v>
      </c>
      <c r="B23" s="97"/>
      <c r="C23" s="96"/>
      <c r="D23" s="96"/>
      <c r="E23" s="96"/>
      <c r="F23" s="96" t="s">
        <v>599</v>
      </c>
      <c r="G23" s="96"/>
      <c r="H23" s="96" t="s">
        <v>276</v>
      </c>
      <c r="I23" s="96"/>
      <c r="J23" s="96"/>
      <c r="K23" s="96"/>
    </row>
  </sheetData>
  <sheetProtection/>
  <mergeCells count="12">
    <mergeCell ref="C3:H3"/>
    <mergeCell ref="I3:K3"/>
    <mergeCell ref="C4:F4"/>
    <mergeCell ref="G4:H4"/>
    <mergeCell ref="I4:K4"/>
    <mergeCell ref="A22:B22"/>
    <mergeCell ref="A3:A5"/>
    <mergeCell ref="B3:B5"/>
    <mergeCell ref="A6:A9"/>
    <mergeCell ref="A10:A13"/>
    <mergeCell ref="A14:A17"/>
    <mergeCell ref="A18:A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="40" zoomScaleNormal="40" zoomScalePageLayoutView="0" workbookViewId="0" topLeftCell="A1">
      <pane xSplit="3" ySplit="4" topLeftCell="D5" activePane="bottomRight" state="frozen"/>
      <selection pane="topLeft" activeCell="D6" sqref="D6"/>
      <selection pane="topRight" activeCell="D6" sqref="D6"/>
      <selection pane="bottomLeft" activeCell="D6" sqref="D6"/>
      <selection pane="bottomRight" activeCell="U12" sqref="U12"/>
    </sheetView>
  </sheetViews>
  <sheetFormatPr defaultColWidth="9.00390625" defaultRowHeight="16.5"/>
  <cols>
    <col min="1" max="1" width="4.00390625" style="117" customWidth="1"/>
    <col min="2" max="2" width="12.00390625" style="117" customWidth="1"/>
    <col min="3" max="3" width="12.50390625" style="117" customWidth="1"/>
    <col min="4" max="5" width="12.625" style="116" customWidth="1"/>
    <col min="6" max="12" width="12.625" style="115" customWidth="1"/>
    <col min="13" max="14" width="10.875" style="114" customWidth="1"/>
    <col min="15" max="15" width="9.875" style="114" customWidth="1"/>
    <col min="16" max="16384" width="9.00390625" style="114" customWidth="1"/>
  </cols>
  <sheetData>
    <row r="1" spans="1:12" s="136" customFormat="1" ht="21">
      <c r="A1" s="148" t="s">
        <v>320</v>
      </c>
      <c r="B1" s="147"/>
      <c r="C1" s="147"/>
      <c r="D1" s="146"/>
      <c r="E1" s="146"/>
      <c r="F1" s="144"/>
      <c r="G1" s="144"/>
      <c r="H1" s="144"/>
      <c r="I1" s="144"/>
      <c r="J1" s="144"/>
      <c r="K1" s="145"/>
      <c r="L1" s="144"/>
    </row>
    <row r="2" spans="1:15" ht="17.25" thickBot="1">
      <c r="A2" s="368"/>
      <c r="B2" s="368"/>
      <c r="C2" s="368"/>
      <c r="D2" s="369"/>
      <c r="E2" s="369"/>
      <c r="F2" s="370"/>
      <c r="G2" s="370"/>
      <c r="H2" s="370"/>
      <c r="I2" s="370"/>
      <c r="J2" s="370"/>
      <c r="K2" s="370"/>
      <c r="L2" s="1" t="s">
        <v>600</v>
      </c>
      <c r="M2" s="371" t="s">
        <v>319</v>
      </c>
      <c r="N2" s="372"/>
      <c r="O2" s="373"/>
    </row>
    <row r="3" spans="1:15" ht="17.25" customHeight="1" thickBot="1" thickTop="1">
      <c r="A3" s="273" t="s">
        <v>318</v>
      </c>
      <c r="B3" s="275" t="s">
        <v>317</v>
      </c>
      <c r="C3" s="275" t="s">
        <v>280</v>
      </c>
      <c r="D3" s="290" t="s">
        <v>316</v>
      </c>
      <c r="E3" s="291"/>
      <c r="F3" s="288" t="s">
        <v>315</v>
      </c>
      <c r="G3" s="289"/>
      <c r="H3" s="286" t="s">
        <v>314</v>
      </c>
      <c r="I3" s="287"/>
      <c r="J3" s="296" t="s">
        <v>313</v>
      </c>
      <c r="K3" s="295" t="s">
        <v>312</v>
      </c>
      <c r="L3" s="295"/>
      <c r="M3" s="292" t="s">
        <v>311</v>
      </c>
      <c r="N3" s="292"/>
      <c r="O3" s="293" t="s">
        <v>310</v>
      </c>
    </row>
    <row r="4" spans="1:15" ht="17.25" thickBot="1">
      <c r="A4" s="274"/>
      <c r="B4" s="276"/>
      <c r="C4" s="276"/>
      <c r="D4" s="143" t="s">
        <v>212</v>
      </c>
      <c r="E4" s="143" t="s">
        <v>254</v>
      </c>
      <c r="F4" s="142" t="s">
        <v>212</v>
      </c>
      <c r="G4" s="142" t="s">
        <v>254</v>
      </c>
      <c r="H4" s="142" t="s">
        <v>212</v>
      </c>
      <c r="I4" s="141" t="s">
        <v>254</v>
      </c>
      <c r="J4" s="297"/>
      <c r="K4" s="140" t="s">
        <v>212</v>
      </c>
      <c r="L4" s="139" t="s">
        <v>254</v>
      </c>
      <c r="M4" s="138" t="s">
        <v>309</v>
      </c>
      <c r="N4" s="138" t="s">
        <v>308</v>
      </c>
      <c r="O4" s="294"/>
    </row>
    <row r="5" spans="1:16" ht="43.5" thickBot="1">
      <c r="A5" s="282" t="s">
        <v>601</v>
      </c>
      <c r="B5" s="374" t="s">
        <v>307</v>
      </c>
      <c r="C5" s="133" t="s">
        <v>322</v>
      </c>
      <c r="D5" s="130">
        <v>243.36</v>
      </c>
      <c r="E5" s="130">
        <v>630</v>
      </c>
      <c r="F5" s="130">
        <v>0</v>
      </c>
      <c r="G5" s="130">
        <v>0</v>
      </c>
      <c r="H5" s="130">
        <v>0</v>
      </c>
      <c r="I5" s="130">
        <v>0</v>
      </c>
      <c r="J5" s="132"/>
      <c r="K5" s="128"/>
      <c r="L5" s="127"/>
      <c r="M5" s="375"/>
      <c r="N5" s="376"/>
      <c r="O5" s="377" t="e">
        <f aca="true" t="shared" si="0" ref="O5:O23">(M5+N5)/(K5+L5)</f>
        <v>#DIV/0!</v>
      </c>
      <c r="P5" s="137"/>
    </row>
    <row r="6" spans="1:16" ht="29.25" thickBot="1">
      <c r="A6" s="283"/>
      <c r="B6" s="374" t="s">
        <v>306</v>
      </c>
      <c r="C6" s="133" t="s">
        <v>324</v>
      </c>
      <c r="D6" s="130">
        <v>237.5</v>
      </c>
      <c r="E6" s="130">
        <v>305</v>
      </c>
      <c r="F6" s="130">
        <v>0</v>
      </c>
      <c r="G6" s="130">
        <v>0</v>
      </c>
      <c r="H6" s="130">
        <v>0</v>
      </c>
      <c r="I6" s="130">
        <v>0</v>
      </c>
      <c r="J6" s="132"/>
      <c r="K6" s="128"/>
      <c r="L6" s="127"/>
      <c r="M6" s="375"/>
      <c r="N6" s="376"/>
      <c r="O6" s="377" t="e">
        <f t="shared" si="0"/>
        <v>#DIV/0!</v>
      </c>
      <c r="P6" s="137"/>
    </row>
    <row r="7" spans="1:16" ht="29.25" thickBot="1">
      <c r="A7" s="283"/>
      <c r="B7" s="374" t="s">
        <v>305</v>
      </c>
      <c r="C7" s="133" t="s">
        <v>326</v>
      </c>
      <c r="D7" s="130">
        <v>53.54</v>
      </c>
      <c r="E7" s="130">
        <v>0</v>
      </c>
      <c r="F7" s="130">
        <v>0</v>
      </c>
      <c r="G7" s="130">
        <v>0</v>
      </c>
      <c r="H7" s="130">
        <v>0</v>
      </c>
      <c r="I7" s="130">
        <v>0</v>
      </c>
      <c r="J7" s="132"/>
      <c r="K7" s="128"/>
      <c r="L7" s="127"/>
      <c r="M7" s="375"/>
      <c r="N7" s="376"/>
      <c r="O7" s="378" t="e">
        <f t="shared" si="0"/>
        <v>#DIV/0!</v>
      </c>
      <c r="P7" s="136"/>
    </row>
    <row r="8" spans="1:15" ht="43.5" thickBot="1">
      <c r="A8" s="283"/>
      <c r="B8" s="374" t="s">
        <v>304</v>
      </c>
      <c r="C8" s="131" t="s">
        <v>327</v>
      </c>
      <c r="D8" s="130">
        <v>142.51</v>
      </c>
      <c r="E8" s="130">
        <v>45</v>
      </c>
      <c r="F8" s="130">
        <v>0</v>
      </c>
      <c r="G8" s="130">
        <v>0</v>
      </c>
      <c r="H8" s="130">
        <v>0</v>
      </c>
      <c r="I8" s="130">
        <v>0</v>
      </c>
      <c r="J8" s="129"/>
      <c r="K8" s="128"/>
      <c r="L8" s="127"/>
      <c r="M8" s="375"/>
      <c r="N8" s="375"/>
      <c r="O8" s="379" t="e">
        <f t="shared" si="0"/>
        <v>#DIV/0!</v>
      </c>
    </row>
    <row r="9" spans="1:15" ht="57.75" thickBot="1">
      <c r="A9" s="283"/>
      <c r="B9" s="374" t="s">
        <v>303</v>
      </c>
      <c r="C9" s="131" t="s">
        <v>329</v>
      </c>
      <c r="D9" s="130">
        <v>103.2</v>
      </c>
      <c r="E9" s="130">
        <v>72</v>
      </c>
      <c r="F9" s="130">
        <v>0</v>
      </c>
      <c r="G9" s="130">
        <v>0</v>
      </c>
      <c r="H9" s="130">
        <v>0</v>
      </c>
      <c r="I9" s="130">
        <v>0</v>
      </c>
      <c r="J9" s="129"/>
      <c r="K9" s="128"/>
      <c r="L9" s="127"/>
      <c r="M9" s="375"/>
      <c r="N9" s="375"/>
      <c r="O9" s="379" t="e">
        <f t="shared" si="0"/>
        <v>#DIV/0!</v>
      </c>
    </row>
    <row r="10" spans="1:15" ht="43.5" thickBot="1">
      <c r="A10" s="283"/>
      <c r="B10" s="374" t="s">
        <v>302</v>
      </c>
      <c r="C10" s="131" t="s">
        <v>331</v>
      </c>
      <c r="D10" s="130">
        <v>135.69</v>
      </c>
      <c r="E10" s="130">
        <v>110</v>
      </c>
      <c r="F10" s="130">
        <v>0</v>
      </c>
      <c r="G10" s="130">
        <v>0</v>
      </c>
      <c r="H10" s="130">
        <v>0</v>
      </c>
      <c r="I10" s="130">
        <v>0</v>
      </c>
      <c r="J10" s="129"/>
      <c r="K10" s="128"/>
      <c r="L10" s="127"/>
      <c r="M10" s="375"/>
      <c r="N10" s="375"/>
      <c r="O10" s="379" t="e">
        <f t="shared" si="0"/>
        <v>#DIV/0!</v>
      </c>
    </row>
    <row r="11" spans="1:15" ht="43.5" thickBot="1">
      <c r="A11" s="283"/>
      <c r="B11" s="374" t="s">
        <v>301</v>
      </c>
      <c r="C11" s="131" t="s">
        <v>321</v>
      </c>
      <c r="D11" s="130">
        <v>153.04</v>
      </c>
      <c r="E11" s="130">
        <v>400</v>
      </c>
      <c r="F11" s="130">
        <v>0</v>
      </c>
      <c r="G11" s="130">
        <v>0</v>
      </c>
      <c r="H11" s="130">
        <v>0</v>
      </c>
      <c r="I11" s="130">
        <v>0</v>
      </c>
      <c r="J11" s="129"/>
      <c r="K11" s="128"/>
      <c r="L11" s="127"/>
      <c r="M11" s="375"/>
      <c r="N11" s="375"/>
      <c r="O11" s="379" t="e">
        <f t="shared" si="0"/>
        <v>#DIV/0!</v>
      </c>
    </row>
    <row r="12" spans="1:15" ht="57.75" thickBot="1">
      <c r="A12" s="283"/>
      <c r="B12" s="374" t="s">
        <v>300</v>
      </c>
      <c r="C12" s="131" t="s">
        <v>334</v>
      </c>
      <c r="D12" s="130">
        <v>191.1</v>
      </c>
      <c r="E12" s="130">
        <v>500</v>
      </c>
      <c r="F12" s="130">
        <v>0</v>
      </c>
      <c r="G12" s="130">
        <v>0</v>
      </c>
      <c r="H12" s="130">
        <v>0</v>
      </c>
      <c r="I12" s="130">
        <v>0</v>
      </c>
      <c r="J12" s="129"/>
      <c r="K12" s="128"/>
      <c r="L12" s="127"/>
      <c r="M12" s="375"/>
      <c r="N12" s="375"/>
      <c r="O12" s="379" t="e">
        <f t="shared" si="0"/>
        <v>#DIV/0!</v>
      </c>
    </row>
    <row r="13" spans="1:15" ht="17.25" thickBot="1">
      <c r="A13" s="277" t="s">
        <v>602</v>
      </c>
      <c r="B13" s="280"/>
      <c r="C13" s="281"/>
      <c r="D13" s="135">
        <f aca="true" t="shared" si="1" ref="D13:N13">SUM(D5:D12)</f>
        <v>1259.9399999999998</v>
      </c>
      <c r="E13" s="135">
        <f>SUM(E5:E12)</f>
        <v>2062</v>
      </c>
      <c r="F13" s="135">
        <f t="shared" si="1"/>
        <v>0</v>
      </c>
      <c r="G13" s="135">
        <f t="shared" si="1"/>
        <v>0</v>
      </c>
      <c r="H13" s="135">
        <f t="shared" si="1"/>
        <v>0</v>
      </c>
      <c r="I13" s="135">
        <f t="shared" si="1"/>
        <v>0</v>
      </c>
      <c r="J13" s="135">
        <f t="shared" si="1"/>
        <v>0</v>
      </c>
      <c r="K13" s="135">
        <f t="shared" si="1"/>
        <v>0</v>
      </c>
      <c r="L13" s="134">
        <f t="shared" si="1"/>
        <v>0</v>
      </c>
      <c r="M13" s="124">
        <f t="shared" si="1"/>
        <v>0</v>
      </c>
      <c r="N13" s="124">
        <f t="shared" si="1"/>
        <v>0</v>
      </c>
      <c r="O13" s="379" t="e">
        <f t="shared" si="0"/>
        <v>#DIV/0!</v>
      </c>
    </row>
    <row r="14" spans="1:15" ht="45.75" customHeight="1" thickBot="1">
      <c r="A14" s="284" t="s">
        <v>603</v>
      </c>
      <c r="B14" s="374" t="s">
        <v>299</v>
      </c>
      <c r="C14" s="133" t="s">
        <v>323</v>
      </c>
      <c r="D14" s="380">
        <v>167.255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2"/>
      <c r="K14" s="128"/>
      <c r="L14" s="127"/>
      <c r="M14" s="375"/>
      <c r="N14" s="375"/>
      <c r="O14" s="379" t="e">
        <f t="shared" si="0"/>
        <v>#DIV/0!</v>
      </c>
    </row>
    <row r="15" spans="1:15" ht="35.25" customHeight="1" thickBot="1">
      <c r="A15" s="285"/>
      <c r="B15" s="374" t="s">
        <v>298</v>
      </c>
      <c r="C15" s="133" t="s">
        <v>325</v>
      </c>
      <c r="D15" s="130">
        <v>185.5</v>
      </c>
      <c r="E15" s="130">
        <v>25</v>
      </c>
      <c r="F15" s="130">
        <v>0</v>
      </c>
      <c r="G15" s="130">
        <v>0</v>
      </c>
      <c r="H15" s="130">
        <v>0</v>
      </c>
      <c r="I15" s="130">
        <v>0</v>
      </c>
      <c r="J15" s="132"/>
      <c r="K15" s="128"/>
      <c r="L15" s="127"/>
      <c r="M15" s="375"/>
      <c r="N15" s="375"/>
      <c r="O15" s="379" t="e">
        <f t="shared" si="0"/>
        <v>#DIV/0!</v>
      </c>
    </row>
    <row r="16" spans="1:15" ht="45" customHeight="1" thickBot="1">
      <c r="A16" s="285"/>
      <c r="B16" s="374" t="s">
        <v>297</v>
      </c>
      <c r="C16" s="133" t="s">
        <v>326</v>
      </c>
      <c r="D16" s="130">
        <v>53.54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2"/>
      <c r="K16" s="128"/>
      <c r="L16" s="127"/>
      <c r="M16" s="375"/>
      <c r="N16" s="375"/>
      <c r="O16" s="379" t="e">
        <f t="shared" si="0"/>
        <v>#DIV/0!</v>
      </c>
    </row>
    <row r="17" spans="1:15" ht="43.5" thickBot="1">
      <c r="A17" s="285"/>
      <c r="B17" s="374" t="s">
        <v>296</v>
      </c>
      <c r="C17" s="131" t="s">
        <v>328</v>
      </c>
      <c r="D17" s="130">
        <v>142.51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29"/>
      <c r="K17" s="128"/>
      <c r="L17" s="127"/>
      <c r="M17" s="375"/>
      <c r="N17" s="375"/>
      <c r="O17" s="379" t="e">
        <f t="shared" si="0"/>
        <v>#DIV/0!</v>
      </c>
    </row>
    <row r="18" spans="1:15" ht="57.75" thickBot="1">
      <c r="A18" s="285"/>
      <c r="B18" s="374" t="s">
        <v>295</v>
      </c>
      <c r="C18" s="131" t="s">
        <v>330</v>
      </c>
      <c r="D18" s="130">
        <v>104.2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29"/>
      <c r="K18" s="128"/>
      <c r="L18" s="127"/>
      <c r="M18" s="375"/>
      <c r="N18" s="375"/>
      <c r="O18" s="379" t="e">
        <f t="shared" si="0"/>
        <v>#DIV/0!</v>
      </c>
    </row>
    <row r="19" spans="1:15" ht="43.5" thickBot="1">
      <c r="A19" s="285"/>
      <c r="B19" s="374" t="s">
        <v>294</v>
      </c>
      <c r="C19" s="131" t="s">
        <v>332</v>
      </c>
      <c r="D19" s="130">
        <v>140.69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29"/>
      <c r="K19" s="128"/>
      <c r="L19" s="127"/>
      <c r="M19" s="375"/>
      <c r="N19" s="375"/>
      <c r="O19" s="379" t="e">
        <f t="shared" si="0"/>
        <v>#DIV/0!</v>
      </c>
    </row>
    <row r="20" spans="1:15" ht="43.5" thickBot="1">
      <c r="A20" s="285"/>
      <c r="B20" s="374" t="s">
        <v>293</v>
      </c>
      <c r="C20" s="131" t="s">
        <v>333</v>
      </c>
      <c r="D20" s="130">
        <v>99.41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29"/>
      <c r="K20" s="128"/>
      <c r="L20" s="127"/>
      <c r="M20" s="375"/>
      <c r="N20" s="375"/>
      <c r="O20" s="379" t="e">
        <f t="shared" si="0"/>
        <v>#DIV/0!</v>
      </c>
    </row>
    <row r="21" spans="1:15" ht="57.75" thickBot="1">
      <c r="A21" s="285"/>
      <c r="B21" s="374" t="s">
        <v>292</v>
      </c>
      <c r="C21" s="131" t="s">
        <v>335</v>
      </c>
      <c r="D21" s="130">
        <v>134.31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29"/>
      <c r="K21" s="128"/>
      <c r="L21" s="127"/>
      <c r="M21" s="375"/>
      <c r="N21" s="375"/>
      <c r="O21" s="379" t="e">
        <f t="shared" si="0"/>
        <v>#DIV/0!</v>
      </c>
    </row>
    <row r="22" spans="1:15" ht="17.25" thickBot="1">
      <c r="A22" s="277" t="s">
        <v>604</v>
      </c>
      <c r="B22" s="278"/>
      <c r="C22" s="279"/>
      <c r="D22" s="126">
        <f>SUM(D14:D21)</f>
        <v>1027.4150000000002</v>
      </c>
      <c r="E22" s="126">
        <f aca="true" t="shared" si="2" ref="E22:N22">SUM(E14:E21)</f>
        <v>25</v>
      </c>
      <c r="F22" s="126">
        <f t="shared" si="2"/>
        <v>0</v>
      </c>
      <c r="G22" s="126">
        <f t="shared" si="2"/>
        <v>0</v>
      </c>
      <c r="H22" s="126">
        <f t="shared" si="2"/>
        <v>0</v>
      </c>
      <c r="I22" s="126">
        <f t="shared" si="2"/>
        <v>0</v>
      </c>
      <c r="J22" s="126">
        <f t="shared" si="2"/>
        <v>0</v>
      </c>
      <c r="K22" s="126">
        <f t="shared" si="2"/>
        <v>0</v>
      </c>
      <c r="L22" s="125">
        <f t="shared" si="2"/>
        <v>0</v>
      </c>
      <c r="M22" s="124">
        <f t="shared" si="2"/>
        <v>0</v>
      </c>
      <c r="N22" s="124">
        <f t="shared" si="2"/>
        <v>0</v>
      </c>
      <c r="O22" s="379" t="e">
        <f t="shared" si="0"/>
        <v>#DIV/0!</v>
      </c>
    </row>
    <row r="23" spans="1:15" ht="17.25" thickBot="1">
      <c r="A23" s="272" t="s">
        <v>291</v>
      </c>
      <c r="B23" s="271"/>
      <c r="C23" s="271"/>
      <c r="D23" s="123">
        <f aca="true" t="shared" si="3" ref="D23:N23">D13+D22</f>
        <v>2287.355</v>
      </c>
      <c r="E23" s="123">
        <f t="shared" si="3"/>
        <v>2087</v>
      </c>
      <c r="F23" s="123">
        <f t="shared" si="3"/>
        <v>0</v>
      </c>
      <c r="G23" s="123">
        <f t="shared" si="3"/>
        <v>0</v>
      </c>
      <c r="H23" s="123">
        <f t="shared" si="3"/>
        <v>0</v>
      </c>
      <c r="I23" s="123">
        <f t="shared" si="3"/>
        <v>0</v>
      </c>
      <c r="J23" s="123">
        <f t="shared" si="3"/>
        <v>0</v>
      </c>
      <c r="K23" s="123">
        <f t="shared" si="3"/>
        <v>0</v>
      </c>
      <c r="L23" s="123">
        <f t="shared" si="3"/>
        <v>0</v>
      </c>
      <c r="M23" s="123">
        <f t="shared" si="3"/>
        <v>0</v>
      </c>
      <c r="N23" s="123">
        <f t="shared" si="3"/>
        <v>0</v>
      </c>
      <c r="O23" s="379" t="e">
        <f t="shared" si="0"/>
        <v>#DIV/0!</v>
      </c>
    </row>
    <row r="24" spans="1:15" ht="17.25" thickBot="1">
      <c r="A24" s="272" t="s">
        <v>290</v>
      </c>
      <c r="B24" s="271"/>
      <c r="C24" s="271"/>
      <c r="D24" s="270">
        <v>52.29</v>
      </c>
      <c r="E24" s="381"/>
      <c r="F24" s="268"/>
      <c r="G24" s="381"/>
      <c r="H24" s="268"/>
      <c r="I24" s="381"/>
      <c r="J24" s="268"/>
      <c r="K24" s="381"/>
      <c r="L24" s="122"/>
      <c r="M24" s="269"/>
      <c r="N24" s="382"/>
      <c r="O24" s="121"/>
    </row>
    <row r="25" spans="1:12" ht="18" customHeight="1">
      <c r="A25" s="120" t="s">
        <v>289</v>
      </c>
      <c r="B25" s="118"/>
      <c r="C25" s="118"/>
      <c r="D25" s="118"/>
      <c r="E25" s="114"/>
      <c r="F25" s="114"/>
      <c r="G25" s="114"/>
      <c r="H25" s="114"/>
      <c r="I25" s="114"/>
      <c r="J25" s="114"/>
      <c r="K25" s="114"/>
      <c r="L25" s="114"/>
    </row>
    <row r="26" spans="1:12" ht="18" customHeight="1">
      <c r="A26" s="119" t="s">
        <v>288</v>
      </c>
      <c r="B26" s="118"/>
      <c r="C26" s="118"/>
      <c r="D26" s="118"/>
      <c r="E26" s="114"/>
      <c r="F26" s="114"/>
      <c r="G26" s="114"/>
      <c r="H26" s="114"/>
      <c r="I26" s="114"/>
      <c r="J26" s="114"/>
      <c r="K26" s="114"/>
      <c r="L26" s="114"/>
    </row>
    <row r="27" spans="1:12" ht="18" customHeight="1">
      <c r="A27" s="266" t="s">
        <v>287</v>
      </c>
      <c r="B27" s="267"/>
      <c r="C27" s="267"/>
      <c r="D27" s="267"/>
      <c r="E27" s="114"/>
      <c r="F27" s="114"/>
      <c r="G27" s="114"/>
      <c r="H27" s="114"/>
      <c r="I27" s="114"/>
      <c r="J27" s="114"/>
      <c r="K27" s="114"/>
      <c r="L27" s="114"/>
    </row>
    <row r="28" spans="1:12" ht="16.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2" ht="16.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</row>
    <row r="30" spans="1:12" ht="16.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</row>
    <row r="31" spans="1:12" ht="16.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ht="16.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  <row r="33" spans="1:12" ht="16.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ht="16.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ht="16.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ht="16.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</row>
    <row r="37" spans="1:12" ht="16.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ht="16.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1:12" ht="16.5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1:12" ht="16.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1:12" ht="16.5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</row>
    <row r="42" spans="1:12" ht="16.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</row>
    <row r="43" spans="1:12" ht="16.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</row>
    <row r="44" spans="1:12" ht="17.25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</row>
  </sheetData>
  <sheetProtection/>
  <mergeCells count="23">
    <mergeCell ref="H3:I3"/>
    <mergeCell ref="F3:G3"/>
    <mergeCell ref="D3:E3"/>
    <mergeCell ref="M2:O2"/>
    <mergeCell ref="M3:N3"/>
    <mergeCell ref="O3:O4"/>
    <mergeCell ref="K3:L3"/>
    <mergeCell ref="J3:J4"/>
    <mergeCell ref="A23:C23"/>
    <mergeCell ref="A24:C24"/>
    <mergeCell ref="A3:A4"/>
    <mergeCell ref="B3:B4"/>
    <mergeCell ref="A22:C22"/>
    <mergeCell ref="A13:C13"/>
    <mergeCell ref="A5:A12"/>
    <mergeCell ref="A14:A21"/>
    <mergeCell ref="C3:C4"/>
    <mergeCell ref="A27:D27"/>
    <mergeCell ref="J24:K24"/>
    <mergeCell ref="M24:N24"/>
    <mergeCell ref="D24:E24"/>
    <mergeCell ref="F24:G24"/>
    <mergeCell ref="H24:I24"/>
  </mergeCells>
  <printOptions/>
  <pageMargins left="0.75" right="0.75" top="1" bottom="1" header="0.5" footer="0.5"/>
  <pageSetup fitToHeight="0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8"/>
  <sheetViews>
    <sheetView zoomScale="150" zoomScaleNormal="150" zoomScalePageLayoutView="0" workbookViewId="0" topLeftCell="A143">
      <selection activeCell="G144" sqref="G144"/>
    </sheetView>
  </sheetViews>
  <sheetFormatPr defaultColWidth="9.00390625" defaultRowHeight="16.5"/>
  <cols>
    <col min="1" max="1" width="15.875" style="0" customWidth="1"/>
    <col min="2" max="2" width="9.25390625" style="0" customWidth="1"/>
    <col min="3" max="5" width="9.00390625" style="0" customWidth="1"/>
    <col min="6" max="6" width="10.50390625" style="0" bestFit="1" customWidth="1"/>
    <col min="9" max="9" width="15.875" style="0" customWidth="1"/>
    <col min="10" max="10" width="12.375" style="0" customWidth="1"/>
    <col min="11" max="11" width="24.50390625" style="0" customWidth="1"/>
  </cols>
  <sheetData>
    <row r="1" ht="21">
      <c r="A1" s="10" t="s">
        <v>211</v>
      </c>
    </row>
    <row r="3" spans="1:7" ht="16.5" customHeight="1">
      <c r="A3" s="327" t="s">
        <v>489</v>
      </c>
      <c r="B3" s="327"/>
      <c r="C3" s="327"/>
      <c r="G3" s="1" t="s">
        <v>0</v>
      </c>
    </row>
    <row r="4" spans="1:8" ht="17.25" thickBot="1">
      <c r="A4" s="326" t="s">
        <v>17</v>
      </c>
      <c r="B4" s="326"/>
      <c r="C4" s="326"/>
      <c r="D4" s="326"/>
      <c r="E4" s="326"/>
      <c r="F4" s="326"/>
      <c r="G4" s="326"/>
      <c r="H4" s="17"/>
    </row>
    <row r="5" spans="1:8" ht="17.25" thickBot="1">
      <c r="A5" s="298" t="s">
        <v>2</v>
      </c>
      <c r="B5" s="299"/>
      <c r="C5" s="7" t="s">
        <v>3</v>
      </c>
      <c r="D5" s="7" t="s">
        <v>4</v>
      </c>
      <c r="E5" s="4" t="s">
        <v>5</v>
      </c>
      <c r="F5" s="4" t="s">
        <v>6</v>
      </c>
      <c r="G5" s="36" t="s">
        <v>116</v>
      </c>
      <c r="H5" s="2"/>
    </row>
    <row r="6" spans="1:7" ht="17.25" thickBot="1">
      <c r="A6" s="300" t="s">
        <v>14</v>
      </c>
      <c r="B6" s="301"/>
      <c r="C6" s="301"/>
      <c r="D6" s="301"/>
      <c r="E6" s="301"/>
      <c r="F6" s="301"/>
      <c r="G6" s="302"/>
    </row>
    <row r="7" spans="1:9" ht="38.25" customHeight="1" thickBot="1">
      <c r="A7" s="303" t="s">
        <v>26</v>
      </c>
      <c r="B7" s="208" t="s">
        <v>491</v>
      </c>
      <c r="C7" s="4" t="s">
        <v>85</v>
      </c>
      <c r="D7" s="4">
        <v>24</v>
      </c>
      <c r="E7" s="18">
        <v>0.4</v>
      </c>
      <c r="F7" s="22">
        <f aca="true" t="shared" si="0" ref="F7:F18">D7*E7</f>
        <v>9.600000000000001</v>
      </c>
      <c r="G7" s="226" t="s">
        <v>494</v>
      </c>
      <c r="H7" s="30"/>
      <c r="I7" s="30"/>
    </row>
    <row r="8" spans="1:9" ht="38.25" customHeight="1" thickBot="1">
      <c r="A8" s="304"/>
      <c r="B8" s="203" t="s">
        <v>523</v>
      </c>
      <c r="C8" s="151" t="s">
        <v>493</v>
      </c>
      <c r="D8" s="151">
        <v>2</v>
      </c>
      <c r="E8" s="204">
        <v>0.09</v>
      </c>
      <c r="F8" s="205">
        <f>D8*E8</f>
        <v>0.18</v>
      </c>
      <c r="G8" s="227" t="s">
        <v>532</v>
      </c>
      <c r="H8" s="30"/>
      <c r="I8" s="30"/>
    </row>
    <row r="9" spans="1:8" ht="44.25" customHeight="1" thickBot="1">
      <c r="A9" s="304"/>
      <c r="B9" s="6" t="s">
        <v>490</v>
      </c>
      <c r="C9" s="4" t="s">
        <v>85</v>
      </c>
      <c r="D9" s="4">
        <v>42</v>
      </c>
      <c r="E9" s="18">
        <v>0.8</v>
      </c>
      <c r="F9" s="22">
        <f t="shared" si="0"/>
        <v>33.6</v>
      </c>
      <c r="G9" s="65" t="s">
        <v>546</v>
      </c>
      <c r="H9" s="29"/>
    </row>
    <row r="10" spans="1:8" ht="44.25" customHeight="1" thickBot="1">
      <c r="A10" s="304"/>
      <c r="B10" s="172" t="s">
        <v>523</v>
      </c>
      <c r="C10" s="151" t="s">
        <v>493</v>
      </c>
      <c r="D10" s="151">
        <v>1</v>
      </c>
      <c r="E10" s="204">
        <v>0.64</v>
      </c>
      <c r="F10" s="205">
        <f>D10*E10</f>
        <v>0.64</v>
      </c>
      <c r="G10" s="194" t="s">
        <v>545</v>
      </c>
      <c r="H10" s="29"/>
    </row>
    <row r="11" spans="1:9" ht="39" customHeight="1" thickBot="1">
      <c r="A11" s="304"/>
      <c r="B11" s="202" t="s">
        <v>495</v>
      </c>
      <c r="C11" s="4" t="s">
        <v>19</v>
      </c>
      <c r="D11" s="4">
        <v>42</v>
      </c>
      <c r="E11" s="18">
        <v>0.4</v>
      </c>
      <c r="F11" s="22">
        <f t="shared" si="0"/>
        <v>16.8</v>
      </c>
      <c r="G11" s="65" t="s">
        <v>496</v>
      </c>
      <c r="H11" s="29"/>
      <c r="I11" s="29"/>
    </row>
    <row r="12" spans="1:9" ht="45" customHeight="1" thickBot="1">
      <c r="A12" s="304"/>
      <c r="B12" s="206" t="s">
        <v>523</v>
      </c>
      <c r="C12" s="151" t="s">
        <v>493</v>
      </c>
      <c r="D12" s="151">
        <v>1</v>
      </c>
      <c r="E12" s="204">
        <v>0.32</v>
      </c>
      <c r="F12" s="205">
        <f t="shared" si="0"/>
        <v>0.32</v>
      </c>
      <c r="G12" s="194" t="s">
        <v>533</v>
      </c>
      <c r="H12" s="29"/>
      <c r="I12" s="29"/>
    </row>
    <row r="13" spans="1:9" ht="45" customHeight="1" thickBot="1">
      <c r="A13" s="304"/>
      <c r="B13" s="6" t="s">
        <v>95</v>
      </c>
      <c r="C13" s="4" t="s">
        <v>110</v>
      </c>
      <c r="D13" s="4">
        <v>75</v>
      </c>
      <c r="E13" s="18">
        <v>0.2</v>
      </c>
      <c r="F13" s="22">
        <f t="shared" si="0"/>
        <v>15</v>
      </c>
      <c r="G13" s="65" t="s">
        <v>111</v>
      </c>
      <c r="H13" s="29"/>
      <c r="I13" s="29"/>
    </row>
    <row r="14" spans="1:9" ht="57.75" customHeight="1" thickBot="1">
      <c r="A14" s="304"/>
      <c r="B14" s="153" t="s">
        <v>534</v>
      </c>
      <c r="C14" s="151" t="s">
        <v>535</v>
      </c>
      <c r="D14" s="151">
        <v>5</v>
      </c>
      <c r="E14" s="149">
        <v>9</v>
      </c>
      <c r="F14" s="150">
        <f>D14*E14</f>
        <v>45</v>
      </c>
      <c r="G14" s="194" t="s">
        <v>536</v>
      </c>
      <c r="H14" s="29"/>
      <c r="I14" s="29"/>
    </row>
    <row r="15" spans="1:8" ht="43.5" customHeight="1" thickBot="1">
      <c r="A15" s="304"/>
      <c r="B15" s="6" t="s">
        <v>84</v>
      </c>
      <c r="C15" s="4" t="s">
        <v>87</v>
      </c>
      <c r="D15" s="4">
        <v>1</v>
      </c>
      <c r="E15" s="18">
        <v>7.5</v>
      </c>
      <c r="F15" s="22">
        <f t="shared" si="0"/>
        <v>7.5</v>
      </c>
      <c r="G15" s="65" t="s">
        <v>112</v>
      </c>
      <c r="H15" s="29"/>
    </row>
    <row r="16" spans="1:7" ht="17.25" thickBot="1">
      <c r="A16" s="303" t="s">
        <v>15</v>
      </c>
      <c r="B16" s="26"/>
      <c r="C16" s="11"/>
      <c r="D16" s="11"/>
      <c r="E16" s="19"/>
      <c r="F16" s="23">
        <f t="shared" si="0"/>
        <v>0</v>
      </c>
      <c r="G16" s="12" t="s">
        <v>107</v>
      </c>
    </row>
    <row r="17" spans="1:7" ht="17.25" customHeight="1" thickBot="1">
      <c r="A17" s="304"/>
      <c r="B17" s="27"/>
      <c r="C17" s="13"/>
      <c r="D17" s="13"/>
      <c r="E17" s="20"/>
      <c r="F17" s="23">
        <f t="shared" si="0"/>
        <v>0</v>
      </c>
      <c r="G17" s="6" t="s">
        <v>1</v>
      </c>
    </row>
    <row r="18" spans="1:7" ht="17.25" thickBot="1">
      <c r="A18" s="304"/>
      <c r="B18" s="25"/>
      <c r="C18" s="4"/>
      <c r="D18" s="4"/>
      <c r="E18" s="18"/>
      <c r="F18" s="23">
        <f t="shared" si="0"/>
        <v>0</v>
      </c>
      <c r="G18" s="6" t="s">
        <v>1</v>
      </c>
    </row>
    <row r="19" spans="1:7" ht="17.25" thickBot="1">
      <c r="A19" s="305"/>
      <c r="B19" s="25" t="s">
        <v>1</v>
      </c>
      <c r="C19" s="14"/>
      <c r="D19" s="14"/>
      <c r="E19" s="21"/>
      <c r="F19" s="22">
        <v>0</v>
      </c>
      <c r="G19" s="6"/>
    </row>
    <row r="20" spans="1:7" ht="17.25" thickBot="1">
      <c r="A20" s="298" t="s">
        <v>8</v>
      </c>
      <c r="B20" s="306"/>
      <c r="C20" s="306"/>
      <c r="D20" s="306"/>
      <c r="E20" s="299"/>
      <c r="F20" s="216">
        <f>SUM(F7:F19)</f>
        <v>128.64000000000001</v>
      </c>
      <c r="G20" s="6"/>
    </row>
    <row r="21" spans="1:7" ht="17.25" thickBot="1">
      <c r="A21" s="300" t="s">
        <v>10</v>
      </c>
      <c r="B21" s="301"/>
      <c r="C21" s="301"/>
      <c r="D21" s="301"/>
      <c r="E21" s="301"/>
      <c r="F21" s="301"/>
      <c r="G21" s="302"/>
    </row>
    <row r="22" spans="1:9" ht="23.25" customHeight="1" thickBot="1">
      <c r="A22" s="319" t="s">
        <v>11</v>
      </c>
      <c r="B22" s="153"/>
      <c r="C22" s="151"/>
      <c r="D22" s="151"/>
      <c r="E22" s="199"/>
      <c r="F22" s="150"/>
      <c r="G22" s="200"/>
      <c r="H22" s="29"/>
      <c r="I22" s="29"/>
    </row>
    <row r="23" spans="1:9" ht="24" customHeight="1" thickBot="1">
      <c r="A23" s="311"/>
      <c r="B23" s="153"/>
      <c r="C23" s="151"/>
      <c r="D23" s="151"/>
      <c r="E23" s="199"/>
      <c r="F23" s="150"/>
      <c r="G23" s="61"/>
      <c r="H23" s="29"/>
      <c r="I23" s="29"/>
    </row>
    <row r="24" spans="1:7" ht="21" customHeight="1" thickBot="1">
      <c r="A24" s="311"/>
      <c r="B24" s="153"/>
      <c r="C24" s="151"/>
      <c r="D24" s="151"/>
      <c r="E24" s="199"/>
      <c r="F24" s="150"/>
      <c r="G24" s="61"/>
    </row>
    <row r="25" spans="1:7" ht="21" customHeight="1" thickBot="1">
      <c r="A25" s="312"/>
      <c r="B25" s="153"/>
      <c r="C25" s="151"/>
      <c r="D25" s="151"/>
      <c r="E25" s="199"/>
      <c r="F25" s="150"/>
      <c r="G25" s="61"/>
    </row>
    <row r="26" spans="1:7" ht="17.25" thickBot="1">
      <c r="A26" s="298" t="s">
        <v>12</v>
      </c>
      <c r="B26" s="306"/>
      <c r="C26" s="306"/>
      <c r="D26" s="306"/>
      <c r="E26" s="299"/>
      <c r="F26" s="150">
        <f>SUM(F22:F25)</f>
        <v>0</v>
      </c>
      <c r="G26" s="6"/>
    </row>
    <row r="27" spans="1:7" ht="17.25" thickBot="1">
      <c r="A27" s="298" t="s">
        <v>18</v>
      </c>
      <c r="B27" s="306"/>
      <c r="C27" s="306"/>
      <c r="D27" s="306"/>
      <c r="E27" s="299"/>
      <c r="F27" s="216">
        <f>F20+F26</f>
        <v>128.64000000000001</v>
      </c>
      <c r="G27" s="6"/>
    </row>
    <row r="28" ht="16.5">
      <c r="A28" s="15" t="s">
        <v>13</v>
      </c>
    </row>
    <row r="29" ht="19.5">
      <c r="A29" s="3"/>
    </row>
    <row r="30" spans="1:7" ht="16.5">
      <c r="A30" s="307" t="s">
        <v>498</v>
      </c>
      <c r="B30" s="307"/>
      <c r="C30" s="318"/>
      <c r="G30" s="1" t="s">
        <v>0</v>
      </c>
    </row>
    <row r="31" spans="1:8" ht="17.25" thickBot="1">
      <c r="A31" s="309" t="s">
        <v>106</v>
      </c>
      <c r="B31" s="309"/>
      <c r="C31" s="309"/>
      <c r="D31" s="309"/>
      <c r="E31" s="309"/>
      <c r="F31" s="309"/>
      <c r="G31" s="309"/>
      <c r="H31" s="17"/>
    </row>
    <row r="32" spans="1:8" ht="17.25" thickBot="1">
      <c r="A32" s="298" t="s">
        <v>2</v>
      </c>
      <c r="B32" s="299"/>
      <c r="C32" s="7" t="s">
        <v>3</v>
      </c>
      <c r="D32" s="7" t="s">
        <v>4</v>
      </c>
      <c r="E32" s="4" t="s">
        <v>5</v>
      </c>
      <c r="F32" s="4" t="s">
        <v>6</v>
      </c>
      <c r="G32" s="36" t="s">
        <v>117</v>
      </c>
      <c r="H32" s="2"/>
    </row>
    <row r="33" spans="1:7" ht="17.25" thickBot="1">
      <c r="A33" s="300" t="s">
        <v>14</v>
      </c>
      <c r="B33" s="301"/>
      <c r="C33" s="301"/>
      <c r="D33" s="301"/>
      <c r="E33" s="301"/>
      <c r="F33" s="301"/>
      <c r="G33" s="317"/>
    </row>
    <row r="34" spans="1:9" ht="40.5" customHeight="1" thickBot="1">
      <c r="A34" s="303" t="s">
        <v>26</v>
      </c>
      <c r="B34" s="167" t="s">
        <v>501</v>
      </c>
      <c r="C34" s="4" t="s">
        <v>19</v>
      </c>
      <c r="D34" s="4">
        <v>12</v>
      </c>
      <c r="E34" s="18">
        <v>0.8</v>
      </c>
      <c r="F34" s="22">
        <f aca="true" t="shared" si="1" ref="F34:F46">D34*E34</f>
        <v>9.600000000000001</v>
      </c>
      <c r="G34" s="230" t="s">
        <v>503</v>
      </c>
      <c r="H34" s="30"/>
      <c r="I34" s="30"/>
    </row>
    <row r="35" spans="1:9" ht="40.5" customHeight="1" thickBot="1">
      <c r="A35" s="304"/>
      <c r="B35" s="210" t="s">
        <v>523</v>
      </c>
      <c r="C35" s="176" t="s">
        <v>502</v>
      </c>
      <c r="D35" s="176">
        <v>1</v>
      </c>
      <c r="E35" s="211">
        <v>0.183</v>
      </c>
      <c r="F35" s="212">
        <f>D35*E35</f>
        <v>0.183</v>
      </c>
      <c r="G35" s="231" t="s">
        <v>524</v>
      </c>
      <c r="H35" s="30"/>
      <c r="I35" s="30"/>
    </row>
    <row r="36" spans="1:8" ht="38.25" customHeight="1" thickBot="1">
      <c r="A36" s="304"/>
      <c r="B36" s="62" t="s">
        <v>504</v>
      </c>
      <c r="C36" s="4" t="s">
        <v>19</v>
      </c>
      <c r="D36" s="4">
        <v>45</v>
      </c>
      <c r="E36" s="18">
        <v>0.4</v>
      </c>
      <c r="F36" s="22">
        <f t="shared" si="1"/>
        <v>18</v>
      </c>
      <c r="G36" s="200" t="s">
        <v>505</v>
      </c>
      <c r="H36" s="29"/>
    </row>
    <row r="37" spans="1:8" ht="38.25" customHeight="1" thickBot="1">
      <c r="A37" s="304"/>
      <c r="B37" s="213" t="s">
        <v>523</v>
      </c>
      <c r="C37" s="176" t="s">
        <v>502</v>
      </c>
      <c r="D37" s="176">
        <v>1</v>
      </c>
      <c r="E37" s="177">
        <v>0.34</v>
      </c>
      <c r="F37" s="178">
        <f t="shared" si="1"/>
        <v>0.34</v>
      </c>
      <c r="G37" s="214" t="s">
        <v>525</v>
      </c>
      <c r="H37" s="29"/>
    </row>
    <row r="38" spans="1:9" ht="46.5" customHeight="1" thickBot="1">
      <c r="A38" s="304"/>
      <c r="B38" s="62" t="s">
        <v>21</v>
      </c>
      <c r="C38" s="4" t="s">
        <v>20</v>
      </c>
      <c r="D38" s="4">
        <v>150</v>
      </c>
      <c r="E38" s="18">
        <v>0.2</v>
      </c>
      <c r="F38" s="22">
        <f t="shared" si="1"/>
        <v>30</v>
      </c>
      <c r="G38" s="200" t="s">
        <v>58</v>
      </c>
      <c r="H38" s="29"/>
      <c r="I38" s="29"/>
    </row>
    <row r="39" spans="1:9" ht="46.5" customHeight="1" thickBot="1">
      <c r="A39" s="304"/>
      <c r="B39" s="154" t="s">
        <v>541</v>
      </c>
      <c r="C39" s="151" t="s">
        <v>542</v>
      </c>
      <c r="D39" s="151">
        <v>150</v>
      </c>
      <c r="E39" s="149">
        <v>0.08</v>
      </c>
      <c r="F39" s="150">
        <f t="shared" si="1"/>
        <v>12</v>
      </c>
      <c r="G39" s="223" t="s">
        <v>543</v>
      </c>
      <c r="H39" s="29"/>
      <c r="I39" s="29"/>
    </row>
    <row r="40" spans="1:9" ht="30" customHeight="1" thickBot="1">
      <c r="A40" s="304"/>
      <c r="B40" s="209" t="s">
        <v>499</v>
      </c>
      <c r="C40" s="4" t="s">
        <v>27</v>
      </c>
      <c r="D40" s="4">
        <v>20</v>
      </c>
      <c r="E40" s="18">
        <v>0.08</v>
      </c>
      <c r="F40" s="22">
        <f t="shared" si="1"/>
        <v>1.6</v>
      </c>
      <c r="G40" s="200" t="s">
        <v>500</v>
      </c>
      <c r="H40" s="29"/>
      <c r="I40" s="29"/>
    </row>
    <row r="41" spans="1:8" ht="28.5" customHeight="1" thickBot="1">
      <c r="A41" s="304"/>
      <c r="B41" s="154" t="s">
        <v>339</v>
      </c>
      <c r="C41" s="4"/>
      <c r="D41" s="4">
        <v>1</v>
      </c>
      <c r="E41" s="149">
        <v>32</v>
      </c>
      <c r="F41" s="150">
        <f t="shared" si="1"/>
        <v>32</v>
      </c>
      <c r="G41" s="200" t="s">
        <v>506</v>
      </c>
      <c r="H41" s="29"/>
    </row>
    <row r="42" spans="1:9" ht="39" customHeight="1" thickBot="1">
      <c r="A42" s="304"/>
      <c r="B42" s="62" t="s">
        <v>22</v>
      </c>
      <c r="C42" s="4"/>
      <c r="D42" s="4">
        <v>1</v>
      </c>
      <c r="E42" s="149">
        <v>11</v>
      </c>
      <c r="F42" s="150">
        <f t="shared" si="1"/>
        <v>11</v>
      </c>
      <c r="G42" s="200" t="s">
        <v>507</v>
      </c>
      <c r="H42" s="29"/>
      <c r="I42" s="29"/>
    </row>
    <row r="43" spans="1:7" ht="18" customHeight="1" thickBot="1">
      <c r="A43" s="305"/>
      <c r="B43" s="25"/>
      <c r="C43" s="4"/>
      <c r="D43" s="4"/>
      <c r="E43" s="18"/>
      <c r="F43" s="22">
        <f t="shared" si="1"/>
        <v>0</v>
      </c>
      <c r="G43" s="6"/>
    </row>
    <row r="44" spans="1:7" ht="17.25" thickBot="1">
      <c r="A44" s="303" t="s">
        <v>16</v>
      </c>
      <c r="B44" s="26"/>
      <c r="C44" s="11"/>
      <c r="D44" s="11"/>
      <c r="E44" s="19"/>
      <c r="F44" s="23">
        <f t="shared" si="1"/>
        <v>0</v>
      </c>
      <c r="G44" s="12" t="s">
        <v>1</v>
      </c>
    </row>
    <row r="45" spans="1:7" ht="17.25" customHeight="1" thickBot="1">
      <c r="A45" s="304"/>
      <c r="B45" s="27"/>
      <c r="C45" s="13"/>
      <c r="D45" s="13"/>
      <c r="E45" s="20"/>
      <c r="F45" s="23">
        <f t="shared" si="1"/>
        <v>0</v>
      </c>
      <c r="G45" s="6" t="s">
        <v>1</v>
      </c>
    </row>
    <row r="46" spans="1:7" ht="17.25" thickBot="1">
      <c r="A46" s="304"/>
      <c r="B46" s="25"/>
      <c r="C46" s="4"/>
      <c r="D46" s="4"/>
      <c r="E46" s="18"/>
      <c r="F46" s="23">
        <f t="shared" si="1"/>
        <v>0</v>
      </c>
      <c r="G46" s="6" t="s">
        <v>1</v>
      </c>
    </row>
    <row r="47" spans="1:7" ht="17.25" thickBot="1">
      <c r="A47" s="305"/>
      <c r="B47" s="25" t="s">
        <v>1</v>
      </c>
      <c r="C47" s="14"/>
      <c r="D47" s="14"/>
      <c r="E47" s="21"/>
      <c r="F47" s="22">
        <v>0</v>
      </c>
      <c r="G47" s="6"/>
    </row>
    <row r="48" spans="1:7" ht="17.25" thickBot="1">
      <c r="A48" s="298" t="s">
        <v>8</v>
      </c>
      <c r="B48" s="306"/>
      <c r="C48" s="306"/>
      <c r="D48" s="306"/>
      <c r="E48" s="299"/>
      <c r="F48" s="205">
        <f>SUM(F34:F47)</f>
        <v>114.723</v>
      </c>
      <c r="G48" s="153"/>
    </row>
    <row r="49" spans="1:7" ht="17.25" thickBot="1">
      <c r="A49" s="300" t="s">
        <v>10</v>
      </c>
      <c r="B49" s="301"/>
      <c r="C49" s="301"/>
      <c r="D49" s="301"/>
      <c r="E49" s="301"/>
      <c r="F49" s="301"/>
      <c r="G49" s="302"/>
    </row>
    <row r="50" spans="1:9" ht="48" customHeight="1" thickBot="1">
      <c r="A50" s="319" t="s">
        <v>11</v>
      </c>
      <c r="B50" s="24" t="s">
        <v>24</v>
      </c>
      <c r="C50" s="4" t="s">
        <v>25</v>
      </c>
      <c r="D50" s="151">
        <v>18</v>
      </c>
      <c r="E50" s="149">
        <v>35</v>
      </c>
      <c r="F50" s="150">
        <f>D50*E50</f>
        <v>630</v>
      </c>
      <c r="G50" s="54" t="s">
        <v>59</v>
      </c>
      <c r="H50" s="29"/>
      <c r="I50" s="29"/>
    </row>
    <row r="51" spans="1:7" ht="17.25" thickBot="1">
      <c r="A51" s="311"/>
      <c r="B51" s="5"/>
      <c r="C51" s="4"/>
      <c r="D51" s="4"/>
      <c r="E51" s="18"/>
      <c r="F51" s="22">
        <f>D51*E51</f>
        <v>0</v>
      </c>
      <c r="G51" s="6"/>
    </row>
    <row r="52" spans="1:7" ht="17.25" thickBot="1">
      <c r="A52" s="312"/>
      <c r="B52" s="5" t="s">
        <v>1</v>
      </c>
      <c r="C52" s="4" t="s">
        <v>1</v>
      </c>
      <c r="D52" s="4"/>
      <c r="E52" s="18"/>
      <c r="F52" s="22">
        <f>D52*E52</f>
        <v>0</v>
      </c>
      <c r="G52" s="6" t="s">
        <v>1</v>
      </c>
    </row>
    <row r="53" spans="1:7" ht="17.25" thickBot="1">
      <c r="A53" s="298" t="s">
        <v>12</v>
      </c>
      <c r="B53" s="306"/>
      <c r="C53" s="306"/>
      <c r="D53" s="306"/>
      <c r="E53" s="299"/>
      <c r="F53" s="150">
        <f>SUM(F50:F52)</f>
        <v>630</v>
      </c>
      <c r="G53" s="6"/>
    </row>
    <row r="54" spans="1:7" ht="17.25" thickBot="1">
      <c r="A54" s="298" t="s">
        <v>18</v>
      </c>
      <c r="B54" s="306"/>
      <c r="C54" s="306"/>
      <c r="D54" s="306"/>
      <c r="E54" s="299"/>
      <c r="F54" s="205">
        <f>F48+F53</f>
        <v>744.723</v>
      </c>
      <c r="G54" s="6"/>
    </row>
    <row r="55" ht="16.5">
      <c r="A55" s="15" t="s">
        <v>13</v>
      </c>
    </row>
    <row r="57" spans="1:7" ht="16.5">
      <c r="A57" s="330" t="s">
        <v>514</v>
      </c>
      <c r="B57" s="307"/>
      <c r="C57" s="318"/>
      <c r="D57" s="318"/>
      <c r="G57" s="1" t="s">
        <v>0</v>
      </c>
    </row>
    <row r="58" spans="1:8" ht="17.25" thickBot="1">
      <c r="A58" s="309" t="s">
        <v>17</v>
      </c>
      <c r="B58" s="310"/>
      <c r="C58" s="310"/>
      <c r="D58" s="310"/>
      <c r="E58" s="310"/>
      <c r="F58" s="310"/>
      <c r="G58" s="310"/>
      <c r="H58" s="17"/>
    </row>
    <row r="59" spans="1:8" ht="17.25" thickBot="1">
      <c r="A59" s="298" t="s">
        <v>2</v>
      </c>
      <c r="B59" s="299"/>
      <c r="C59" s="7" t="s">
        <v>3</v>
      </c>
      <c r="D59" s="7" t="s">
        <v>4</v>
      </c>
      <c r="E59" s="4" t="s">
        <v>5</v>
      </c>
      <c r="F59" s="4" t="s">
        <v>6</v>
      </c>
      <c r="G59" s="36" t="s">
        <v>118</v>
      </c>
      <c r="H59" s="2"/>
    </row>
    <row r="60" spans="1:7" ht="17.25" thickBot="1">
      <c r="A60" s="300" t="s">
        <v>14</v>
      </c>
      <c r="B60" s="301"/>
      <c r="C60" s="301"/>
      <c r="D60" s="301"/>
      <c r="E60" s="301"/>
      <c r="F60" s="301"/>
      <c r="G60" s="302"/>
    </row>
    <row r="61" spans="1:7" ht="48" customHeight="1" thickBot="1">
      <c r="A61" s="303" t="s">
        <v>9</v>
      </c>
      <c r="B61" s="156" t="s">
        <v>513</v>
      </c>
      <c r="C61" s="4" t="s">
        <v>33</v>
      </c>
      <c r="D61" s="4">
        <v>60</v>
      </c>
      <c r="E61" s="18">
        <v>0.08</v>
      </c>
      <c r="F61" s="22">
        <f aca="true" t="shared" si="2" ref="F61:F67">D61*E61</f>
        <v>4.8</v>
      </c>
      <c r="G61" s="61" t="s">
        <v>369</v>
      </c>
    </row>
    <row r="62" spans="1:7" ht="28.5" customHeight="1" thickBot="1">
      <c r="A62" s="322"/>
      <c r="B62" s="63" t="s">
        <v>34</v>
      </c>
      <c r="C62" s="4" t="s">
        <v>33</v>
      </c>
      <c r="D62" s="4">
        <v>50</v>
      </c>
      <c r="E62" s="18">
        <v>0.2</v>
      </c>
      <c r="F62" s="22">
        <f t="shared" si="2"/>
        <v>10</v>
      </c>
      <c r="G62" s="61" t="s">
        <v>35</v>
      </c>
    </row>
    <row r="63" spans="1:7" ht="49.5" customHeight="1" thickBot="1">
      <c r="A63" s="322"/>
      <c r="B63" s="62" t="s">
        <v>515</v>
      </c>
      <c r="C63" s="4"/>
      <c r="D63" s="4">
        <v>1</v>
      </c>
      <c r="E63" s="18">
        <v>25</v>
      </c>
      <c r="F63" s="22">
        <f t="shared" si="2"/>
        <v>25</v>
      </c>
      <c r="G63" s="61" t="s">
        <v>36</v>
      </c>
    </row>
    <row r="64" spans="1:7" ht="38.25" customHeight="1" thickBot="1">
      <c r="A64" s="322"/>
      <c r="B64" s="63" t="s">
        <v>37</v>
      </c>
      <c r="C64" s="4"/>
      <c r="D64" s="4">
        <v>1</v>
      </c>
      <c r="E64" s="18">
        <v>5</v>
      </c>
      <c r="F64" s="22">
        <f t="shared" si="2"/>
        <v>5</v>
      </c>
      <c r="G64" s="61" t="s">
        <v>38</v>
      </c>
    </row>
    <row r="65" spans="1:7" ht="17.25" thickBot="1">
      <c r="A65" s="303" t="s">
        <v>15</v>
      </c>
      <c r="B65" s="52"/>
      <c r="C65" s="11"/>
      <c r="D65" s="11"/>
      <c r="E65" s="19"/>
      <c r="F65" s="23">
        <f t="shared" si="2"/>
        <v>0</v>
      </c>
      <c r="G65" s="12" t="s">
        <v>1</v>
      </c>
    </row>
    <row r="66" spans="1:7" ht="17.25" customHeight="1" thickBot="1">
      <c r="A66" s="322"/>
      <c r="B66" s="8"/>
      <c r="C66" s="13"/>
      <c r="D66" s="13"/>
      <c r="E66" s="20"/>
      <c r="F66" s="23">
        <f t="shared" si="2"/>
        <v>0</v>
      </c>
      <c r="G66" s="6" t="s">
        <v>1</v>
      </c>
    </row>
    <row r="67" spans="1:7" ht="17.25" thickBot="1">
      <c r="A67" s="322"/>
      <c r="B67" s="5"/>
      <c r="C67" s="4"/>
      <c r="D67" s="4"/>
      <c r="E67" s="18"/>
      <c r="F67" s="23">
        <f t="shared" si="2"/>
        <v>0</v>
      </c>
      <c r="G67" s="6" t="s">
        <v>1</v>
      </c>
    </row>
    <row r="68" spans="1:7" ht="17.25" thickBot="1">
      <c r="A68" s="323"/>
      <c r="B68" s="5" t="s">
        <v>1</v>
      </c>
      <c r="C68" s="14"/>
      <c r="D68" s="14"/>
      <c r="E68" s="21"/>
      <c r="F68" s="22">
        <v>0</v>
      </c>
      <c r="G68" s="6"/>
    </row>
    <row r="69" spans="1:7" ht="17.25" thickBot="1">
      <c r="A69" s="298" t="s">
        <v>8</v>
      </c>
      <c r="B69" s="306"/>
      <c r="C69" s="306"/>
      <c r="D69" s="306"/>
      <c r="E69" s="299"/>
      <c r="F69" s="216">
        <f>SUM(F61:F68)</f>
        <v>44.8</v>
      </c>
      <c r="G69" s="6"/>
    </row>
    <row r="70" spans="1:7" ht="17.25" thickBot="1">
      <c r="A70" s="300" t="s">
        <v>10</v>
      </c>
      <c r="B70" s="301"/>
      <c r="C70" s="301"/>
      <c r="D70" s="301"/>
      <c r="E70" s="301"/>
      <c r="F70" s="301"/>
      <c r="G70" s="302"/>
    </row>
    <row r="71" spans="1:7" ht="46.5" customHeight="1" thickBot="1">
      <c r="A71" s="319" t="s">
        <v>11</v>
      </c>
      <c r="B71" s="6" t="s">
        <v>39</v>
      </c>
      <c r="C71" s="4" t="s">
        <v>40</v>
      </c>
      <c r="D71" s="4">
        <v>2</v>
      </c>
      <c r="E71" s="18">
        <v>35</v>
      </c>
      <c r="F71" s="22">
        <f>D71*E71</f>
        <v>70</v>
      </c>
      <c r="G71" s="233" t="s">
        <v>516</v>
      </c>
    </row>
    <row r="72" spans="1:7" ht="17.25" thickBot="1">
      <c r="A72" s="311"/>
      <c r="B72" s="5" t="s">
        <v>41</v>
      </c>
      <c r="C72" s="4" t="s">
        <v>42</v>
      </c>
      <c r="D72" s="4">
        <v>1</v>
      </c>
      <c r="E72" s="18">
        <v>30</v>
      </c>
      <c r="F72" s="22">
        <f>D72*E72</f>
        <v>30</v>
      </c>
      <c r="G72" s="62" t="s">
        <v>134</v>
      </c>
    </row>
    <row r="73" spans="1:7" ht="17.25" thickBot="1">
      <c r="A73" s="312"/>
      <c r="B73" s="5" t="s">
        <v>1</v>
      </c>
      <c r="C73" s="4" t="s">
        <v>1</v>
      </c>
      <c r="D73" s="4"/>
      <c r="E73" s="18"/>
      <c r="F73" s="22">
        <f>D73*E73</f>
        <v>0</v>
      </c>
      <c r="G73" s="6" t="s">
        <v>1</v>
      </c>
    </row>
    <row r="74" spans="1:7" ht="17.25" thickBot="1">
      <c r="A74" s="298" t="s">
        <v>12</v>
      </c>
      <c r="B74" s="306"/>
      <c r="C74" s="306"/>
      <c r="D74" s="306"/>
      <c r="E74" s="299"/>
      <c r="F74" s="22">
        <f>SUM(F71:F73)</f>
        <v>100</v>
      </c>
      <c r="G74" s="6"/>
    </row>
    <row r="75" spans="1:7" ht="17.25" thickBot="1">
      <c r="A75" s="298" t="s">
        <v>18</v>
      </c>
      <c r="B75" s="306"/>
      <c r="C75" s="306"/>
      <c r="D75" s="306"/>
      <c r="E75" s="299"/>
      <c r="F75" s="216">
        <f>F69+F74</f>
        <v>144.8</v>
      </c>
      <c r="G75" s="6"/>
    </row>
    <row r="76" ht="16.5">
      <c r="A76" s="15" t="s">
        <v>13</v>
      </c>
    </row>
    <row r="77" ht="16.5">
      <c r="A77" s="15"/>
    </row>
    <row r="78" spans="1:7" s="72" customFormat="1" ht="16.5">
      <c r="A78" s="307" t="s">
        <v>518</v>
      </c>
      <c r="B78" s="307"/>
      <c r="C78" s="331"/>
      <c r="G78" s="1" t="s">
        <v>133</v>
      </c>
    </row>
    <row r="79" spans="1:8" s="72" customFormat="1" ht="17.25" thickBot="1">
      <c r="A79" s="309" t="s">
        <v>17</v>
      </c>
      <c r="B79" s="313"/>
      <c r="C79" s="313"/>
      <c r="D79" s="313"/>
      <c r="E79" s="313"/>
      <c r="F79" s="313"/>
      <c r="G79" s="313"/>
      <c r="H79" s="17"/>
    </row>
    <row r="80" spans="1:8" s="72" customFormat="1" ht="17.25" thickBot="1">
      <c r="A80" s="298" t="s">
        <v>2</v>
      </c>
      <c r="B80" s="299"/>
      <c r="C80" s="7" t="s">
        <v>3</v>
      </c>
      <c r="D80" s="7" t="s">
        <v>4</v>
      </c>
      <c r="E80" s="4" t="s">
        <v>5</v>
      </c>
      <c r="F80" s="4" t="s">
        <v>6</v>
      </c>
      <c r="G80" s="36" t="s">
        <v>116</v>
      </c>
      <c r="H80" s="240"/>
    </row>
    <row r="81" spans="1:7" s="72" customFormat="1" ht="17.25" thickBot="1">
      <c r="A81" s="300" t="s">
        <v>14</v>
      </c>
      <c r="B81" s="301"/>
      <c r="C81" s="301"/>
      <c r="D81" s="301"/>
      <c r="E81" s="301"/>
      <c r="F81" s="301"/>
      <c r="G81" s="302"/>
    </row>
    <row r="82" spans="1:7" s="72" customFormat="1" ht="39" customHeight="1" thickBot="1">
      <c r="A82" s="303" t="s">
        <v>371</v>
      </c>
      <c r="B82" s="62" t="s">
        <v>519</v>
      </c>
      <c r="C82" s="4" t="s">
        <v>521</v>
      </c>
      <c r="D82" s="4">
        <v>12</v>
      </c>
      <c r="E82" s="18">
        <v>0.55</v>
      </c>
      <c r="F82" s="22">
        <f aca="true" t="shared" si="3" ref="F82:F96">D82*E82</f>
        <v>6.6000000000000005</v>
      </c>
      <c r="G82" s="64" t="s">
        <v>522</v>
      </c>
    </row>
    <row r="83" spans="1:7" s="72" customFormat="1" ht="39" customHeight="1" thickBot="1">
      <c r="A83" s="304"/>
      <c r="B83" s="61" t="s">
        <v>523</v>
      </c>
      <c r="C83" s="4" t="s">
        <v>510</v>
      </c>
      <c r="D83" s="4">
        <v>1</v>
      </c>
      <c r="E83" s="241">
        <v>0.126</v>
      </c>
      <c r="F83" s="216">
        <f t="shared" si="3"/>
        <v>0.126</v>
      </c>
      <c r="G83" s="64" t="s">
        <v>520</v>
      </c>
    </row>
    <row r="84" spans="1:7" s="72" customFormat="1" ht="32.25" thickBot="1">
      <c r="A84" s="314"/>
      <c r="B84" s="5" t="s">
        <v>513</v>
      </c>
      <c r="C84" s="4" t="s">
        <v>86</v>
      </c>
      <c r="D84" s="4">
        <v>120</v>
      </c>
      <c r="E84" s="18">
        <v>0.08</v>
      </c>
      <c r="F84" s="22">
        <f t="shared" si="3"/>
        <v>9.6</v>
      </c>
      <c r="G84" s="64" t="s">
        <v>119</v>
      </c>
    </row>
    <row r="85" spans="1:7" s="72" customFormat="1" ht="74.25" thickBot="1">
      <c r="A85" s="314"/>
      <c r="B85" s="5" t="s">
        <v>82</v>
      </c>
      <c r="C85" s="4" t="s">
        <v>86</v>
      </c>
      <c r="D85" s="4">
        <v>120</v>
      </c>
      <c r="E85" s="18">
        <v>0.2</v>
      </c>
      <c r="F85" s="22">
        <f t="shared" si="3"/>
        <v>24</v>
      </c>
      <c r="G85" s="64" t="s">
        <v>120</v>
      </c>
    </row>
    <row r="86" spans="1:7" s="72" customFormat="1" ht="63.75" thickBot="1">
      <c r="A86" s="314"/>
      <c r="B86" s="5" t="s">
        <v>54</v>
      </c>
      <c r="C86" s="4" t="s">
        <v>92</v>
      </c>
      <c r="D86" s="4">
        <v>2</v>
      </c>
      <c r="E86" s="18">
        <v>6</v>
      </c>
      <c r="F86" s="22">
        <f t="shared" si="3"/>
        <v>12</v>
      </c>
      <c r="G86" s="64" t="s">
        <v>123</v>
      </c>
    </row>
    <row r="87" spans="1:7" s="72" customFormat="1" ht="21.75" thickBot="1">
      <c r="A87" s="314"/>
      <c r="B87" s="5" t="s">
        <v>122</v>
      </c>
      <c r="C87" s="4" t="s">
        <v>92</v>
      </c>
      <c r="D87" s="4">
        <v>4</v>
      </c>
      <c r="E87" s="18">
        <v>2</v>
      </c>
      <c r="F87" s="22">
        <f t="shared" si="3"/>
        <v>8</v>
      </c>
      <c r="G87" s="64" t="s">
        <v>124</v>
      </c>
    </row>
    <row r="88" spans="1:7" s="72" customFormat="1" ht="21.75" thickBot="1">
      <c r="A88" s="314"/>
      <c r="B88" s="5" t="s">
        <v>122</v>
      </c>
      <c r="C88" s="4" t="s">
        <v>92</v>
      </c>
      <c r="D88" s="4">
        <v>6</v>
      </c>
      <c r="E88" s="18">
        <v>2</v>
      </c>
      <c r="F88" s="22">
        <f t="shared" si="3"/>
        <v>12</v>
      </c>
      <c r="G88" s="64" t="s">
        <v>125</v>
      </c>
    </row>
    <row r="89" spans="1:7" s="72" customFormat="1" ht="21.75" thickBot="1">
      <c r="A89" s="314"/>
      <c r="B89" s="5" t="s">
        <v>122</v>
      </c>
      <c r="C89" s="4" t="s">
        <v>87</v>
      </c>
      <c r="D89" s="4">
        <v>1</v>
      </c>
      <c r="E89" s="18">
        <v>20</v>
      </c>
      <c r="F89" s="22">
        <f t="shared" si="3"/>
        <v>20</v>
      </c>
      <c r="G89" s="64" t="s">
        <v>459</v>
      </c>
    </row>
    <row r="90" spans="1:7" s="72" customFormat="1" ht="53.25" thickBot="1">
      <c r="A90" s="314"/>
      <c r="B90" s="5" t="s">
        <v>84</v>
      </c>
      <c r="C90" s="4" t="s">
        <v>87</v>
      </c>
      <c r="D90" s="4">
        <v>1</v>
      </c>
      <c r="E90" s="18">
        <v>5</v>
      </c>
      <c r="F90" s="22">
        <f t="shared" si="3"/>
        <v>5</v>
      </c>
      <c r="G90" s="64" t="s">
        <v>142</v>
      </c>
    </row>
    <row r="91" spans="1:7" s="72" customFormat="1" ht="21.75" thickBot="1">
      <c r="A91" s="314"/>
      <c r="B91" s="5" t="s">
        <v>126</v>
      </c>
      <c r="C91" s="4" t="s">
        <v>127</v>
      </c>
      <c r="D91" s="4">
        <v>3</v>
      </c>
      <c r="E91" s="18">
        <v>10</v>
      </c>
      <c r="F91" s="22">
        <f t="shared" si="3"/>
        <v>30</v>
      </c>
      <c r="G91" s="64" t="s">
        <v>488</v>
      </c>
    </row>
    <row r="92" spans="1:7" s="72" customFormat="1" ht="21.75" thickBot="1">
      <c r="A92" s="314"/>
      <c r="B92" s="5" t="s">
        <v>485</v>
      </c>
      <c r="C92" s="4" t="s">
        <v>486</v>
      </c>
      <c r="D92" s="4">
        <v>120</v>
      </c>
      <c r="E92" s="18">
        <v>0.05</v>
      </c>
      <c r="F92" s="22">
        <f t="shared" si="3"/>
        <v>6</v>
      </c>
      <c r="G92" s="64" t="s">
        <v>487</v>
      </c>
    </row>
    <row r="93" spans="1:7" s="72" customFormat="1" ht="21.75" thickBot="1">
      <c r="A93" s="315"/>
      <c r="B93" s="5" t="s">
        <v>128</v>
      </c>
      <c r="C93" s="4" t="s">
        <v>86</v>
      </c>
      <c r="D93" s="4">
        <v>120</v>
      </c>
      <c r="E93" s="18">
        <v>0.07</v>
      </c>
      <c r="F93" s="22">
        <f t="shared" si="3"/>
        <v>8.4</v>
      </c>
      <c r="G93" s="64" t="s">
        <v>130</v>
      </c>
    </row>
    <row r="94" spans="1:7" s="72" customFormat="1" ht="17.25" thickBot="1">
      <c r="A94" s="304" t="s">
        <v>15</v>
      </c>
      <c r="B94" s="9"/>
      <c r="C94" s="11"/>
      <c r="D94" s="11"/>
      <c r="E94" s="19"/>
      <c r="F94" s="23">
        <f t="shared" si="3"/>
        <v>0</v>
      </c>
      <c r="G94" s="12" t="s">
        <v>1</v>
      </c>
    </row>
    <row r="95" spans="1:7" s="72" customFormat="1" ht="17.25" customHeight="1" thickBot="1">
      <c r="A95" s="314"/>
      <c r="B95" s="8"/>
      <c r="C95" s="13"/>
      <c r="D95" s="13"/>
      <c r="E95" s="20"/>
      <c r="F95" s="23">
        <f t="shared" si="3"/>
        <v>0</v>
      </c>
      <c r="G95" s="6" t="s">
        <v>1</v>
      </c>
    </row>
    <row r="96" spans="1:7" s="72" customFormat="1" ht="17.25" thickBot="1">
      <c r="A96" s="314"/>
      <c r="B96" s="5"/>
      <c r="C96" s="4"/>
      <c r="D96" s="4"/>
      <c r="E96" s="18"/>
      <c r="F96" s="23">
        <f t="shared" si="3"/>
        <v>0</v>
      </c>
      <c r="G96" s="6" t="s">
        <v>1</v>
      </c>
    </row>
    <row r="97" spans="1:7" s="72" customFormat="1" ht="17.25" thickBot="1">
      <c r="A97" s="315"/>
      <c r="B97" s="5" t="s">
        <v>1</v>
      </c>
      <c r="C97" s="14"/>
      <c r="D97" s="14"/>
      <c r="E97" s="21"/>
      <c r="F97" s="22">
        <v>0</v>
      </c>
      <c r="G97" s="6"/>
    </row>
    <row r="98" spans="1:7" s="72" customFormat="1" ht="17.25" thickBot="1">
      <c r="A98" s="298" t="s">
        <v>8</v>
      </c>
      <c r="B98" s="306"/>
      <c r="C98" s="306"/>
      <c r="D98" s="306"/>
      <c r="E98" s="299"/>
      <c r="F98" s="216">
        <f>SUM(F82:F97)</f>
        <v>141.726</v>
      </c>
      <c r="G98" s="6"/>
    </row>
    <row r="99" spans="1:7" s="72" customFormat="1" ht="17.25" thickBot="1">
      <c r="A99" s="300" t="s">
        <v>10</v>
      </c>
      <c r="B99" s="301"/>
      <c r="C99" s="301"/>
      <c r="D99" s="301"/>
      <c r="E99" s="301"/>
      <c r="F99" s="301"/>
      <c r="G99" s="302"/>
    </row>
    <row r="100" spans="1:7" s="72" customFormat="1" ht="21.75" thickBot="1">
      <c r="A100" s="311" t="s">
        <v>528</v>
      </c>
      <c r="B100" s="5" t="s">
        <v>131</v>
      </c>
      <c r="C100" s="4" t="s">
        <v>92</v>
      </c>
      <c r="D100" s="4">
        <v>3</v>
      </c>
      <c r="E100" s="18">
        <v>25</v>
      </c>
      <c r="F100" s="22">
        <f>D100*E100</f>
        <v>75</v>
      </c>
      <c r="G100" s="64" t="s">
        <v>577</v>
      </c>
    </row>
    <row r="101" spans="1:7" s="72" customFormat="1" ht="21.75" thickBot="1">
      <c r="A101" s="311"/>
      <c r="B101" s="63" t="s">
        <v>578</v>
      </c>
      <c r="C101" s="4" t="s">
        <v>579</v>
      </c>
      <c r="D101" s="4">
        <v>4</v>
      </c>
      <c r="E101" s="18">
        <v>25</v>
      </c>
      <c r="F101" s="22">
        <f>D101*E101</f>
        <v>100</v>
      </c>
      <c r="G101" s="64" t="s">
        <v>577</v>
      </c>
    </row>
    <row r="102" spans="1:7" s="72" customFormat="1" ht="34.5" customHeight="1" thickBot="1">
      <c r="A102" s="312"/>
      <c r="B102" s="5" t="s">
        <v>580</v>
      </c>
      <c r="C102" s="4" t="s">
        <v>581</v>
      </c>
      <c r="D102" s="4">
        <v>2</v>
      </c>
      <c r="E102" s="18">
        <v>15</v>
      </c>
      <c r="F102" s="22">
        <f>D102*E102</f>
        <v>30</v>
      </c>
      <c r="G102" s="61" t="s">
        <v>576</v>
      </c>
    </row>
    <row r="103" spans="1:7" s="72" customFormat="1" ht="17.25" thickBot="1">
      <c r="A103" s="298" t="s">
        <v>12</v>
      </c>
      <c r="B103" s="306"/>
      <c r="C103" s="306"/>
      <c r="D103" s="306"/>
      <c r="E103" s="299"/>
      <c r="F103" s="22">
        <f>SUM(F100:F102)</f>
        <v>205</v>
      </c>
      <c r="G103" s="6"/>
    </row>
    <row r="104" spans="1:7" s="72" customFormat="1" ht="17.25" thickBot="1">
      <c r="A104" s="298" t="s">
        <v>18</v>
      </c>
      <c r="B104" s="306"/>
      <c r="C104" s="306"/>
      <c r="D104" s="306"/>
      <c r="E104" s="299"/>
      <c r="F104" s="216">
        <f>F98+F103</f>
        <v>346.726</v>
      </c>
      <c r="G104" s="6"/>
    </row>
    <row r="105" s="72" customFormat="1" ht="16.5">
      <c r="A105" s="15" t="s">
        <v>13</v>
      </c>
    </row>
    <row r="106" spans="1:7" ht="16.5">
      <c r="A106" s="15"/>
      <c r="B106" s="72"/>
      <c r="C106" s="72"/>
      <c r="D106" s="72"/>
      <c r="E106" s="72"/>
      <c r="F106" s="72"/>
      <c r="G106" s="72"/>
    </row>
    <row r="107" spans="1:7" ht="16.5">
      <c r="A107" s="168"/>
      <c r="B107" s="17"/>
      <c r="C107" s="30"/>
      <c r="D107" s="30"/>
      <c r="E107" s="169"/>
      <c r="F107" s="170"/>
      <c r="G107" s="171"/>
    </row>
    <row r="108" spans="1:7" ht="16.5">
      <c r="A108" s="316" t="s">
        <v>529</v>
      </c>
      <c r="B108" s="316"/>
      <c r="G108" s="1" t="s">
        <v>386</v>
      </c>
    </row>
    <row r="109" spans="1:8" ht="17.25" thickBot="1">
      <c r="A109" s="309" t="s">
        <v>387</v>
      </c>
      <c r="B109" s="310"/>
      <c r="C109" s="310"/>
      <c r="D109" s="310"/>
      <c r="E109" s="310"/>
      <c r="F109" s="310"/>
      <c r="G109" s="310"/>
      <c r="H109" s="17"/>
    </row>
    <row r="110" spans="1:8" ht="17.25" thickBot="1">
      <c r="A110" s="298" t="s">
        <v>2</v>
      </c>
      <c r="B110" s="299"/>
      <c r="C110" s="7" t="s">
        <v>3</v>
      </c>
      <c r="D110" s="7" t="s">
        <v>4</v>
      </c>
      <c r="E110" s="4" t="s">
        <v>5</v>
      </c>
      <c r="F110" s="4" t="s">
        <v>6</v>
      </c>
      <c r="G110" s="36" t="s">
        <v>7</v>
      </c>
      <c r="H110" s="2"/>
    </row>
    <row r="111" spans="1:7" ht="17.25" thickBot="1">
      <c r="A111" s="300" t="s">
        <v>384</v>
      </c>
      <c r="B111" s="301"/>
      <c r="C111" s="301"/>
      <c r="D111" s="301"/>
      <c r="E111" s="301"/>
      <c r="F111" s="301"/>
      <c r="G111" s="302"/>
    </row>
    <row r="112" spans="1:7" ht="51" customHeight="1" thickBot="1">
      <c r="A112" s="303" t="s">
        <v>9</v>
      </c>
      <c r="B112" s="62" t="s">
        <v>388</v>
      </c>
      <c r="C112" s="4" t="s">
        <v>389</v>
      </c>
      <c r="D112" s="4">
        <v>12</v>
      </c>
      <c r="E112" s="18">
        <v>1.6</v>
      </c>
      <c r="F112" s="22">
        <f aca="true" t="shared" si="4" ref="F112:F123">D112*E112</f>
        <v>19.200000000000003</v>
      </c>
      <c r="G112" s="62" t="s">
        <v>390</v>
      </c>
    </row>
    <row r="113" spans="1:7" ht="51" customHeight="1" thickBot="1">
      <c r="A113" s="304"/>
      <c r="B113" s="154" t="s">
        <v>523</v>
      </c>
      <c r="C113" s="151" t="s">
        <v>510</v>
      </c>
      <c r="D113" s="151">
        <v>1</v>
      </c>
      <c r="E113" s="204">
        <v>0.366</v>
      </c>
      <c r="F113" s="205">
        <f t="shared" si="4"/>
        <v>0.366</v>
      </c>
      <c r="G113" s="154" t="s">
        <v>526</v>
      </c>
    </row>
    <row r="114" spans="1:7" ht="51" customHeight="1" thickBot="1">
      <c r="A114" s="304"/>
      <c r="B114" s="154" t="s">
        <v>530</v>
      </c>
      <c r="C114" s="4" t="s">
        <v>391</v>
      </c>
      <c r="D114" s="4">
        <v>6</v>
      </c>
      <c r="E114" s="18">
        <v>1</v>
      </c>
      <c r="F114" s="22">
        <f t="shared" si="4"/>
        <v>6</v>
      </c>
      <c r="G114" s="64" t="s">
        <v>392</v>
      </c>
    </row>
    <row r="115" spans="1:7" ht="38.25" customHeight="1" thickBot="1">
      <c r="A115" s="304"/>
      <c r="B115" s="152" t="s">
        <v>95</v>
      </c>
      <c r="C115" s="151" t="s">
        <v>110</v>
      </c>
      <c r="D115" s="151">
        <v>60</v>
      </c>
      <c r="E115" s="149">
        <v>0.1</v>
      </c>
      <c r="F115" s="150">
        <f t="shared" si="4"/>
        <v>6</v>
      </c>
      <c r="G115" s="172" t="s">
        <v>393</v>
      </c>
    </row>
    <row r="116" spans="1:7" ht="34.5" customHeight="1" thickBot="1">
      <c r="A116" s="304"/>
      <c r="B116" s="152" t="s">
        <v>513</v>
      </c>
      <c r="C116" s="4" t="s">
        <v>86</v>
      </c>
      <c r="D116" s="4">
        <v>120</v>
      </c>
      <c r="E116" s="18">
        <v>0.07</v>
      </c>
      <c r="F116" s="22">
        <f t="shared" si="4"/>
        <v>8.4</v>
      </c>
      <c r="G116" s="6" t="s">
        <v>394</v>
      </c>
    </row>
    <row r="117" spans="1:7" ht="42.75" customHeight="1" thickBot="1">
      <c r="A117" s="304"/>
      <c r="B117" s="5" t="s">
        <v>82</v>
      </c>
      <c r="C117" s="151" t="s">
        <v>395</v>
      </c>
      <c r="D117" s="151">
        <v>40</v>
      </c>
      <c r="E117" s="149">
        <v>0.2</v>
      </c>
      <c r="F117" s="150">
        <f>D117*E117</f>
        <v>8</v>
      </c>
      <c r="G117" s="62" t="s">
        <v>396</v>
      </c>
    </row>
    <row r="118" spans="1:8" ht="60" customHeight="1" thickBot="1">
      <c r="A118" s="304"/>
      <c r="B118" s="5" t="s">
        <v>84</v>
      </c>
      <c r="C118" s="4" t="s">
        <v>397</v>
      </c>
      <c r="D118" s="4">
        <v>1</v>
      </c>
      <c r="E118" s="18">
        <v>3</v>
      </c>
      <c r="F118" s="22">
        <f t="shared" si="4"/>
        <v>3</v>
      </c>
      <c r="G118" s="64" t="s">
        <v>398</v>
      </c>
      <c r="H118" s="50"/>
    </row>
    <row r="119" spans="1:7" ht="23.25" customHeight="1" thickBot="1">
      <c r="A119" s="304"/>
      <c r="B119" s="5"/>
      <c r="C119" s="4"/>
      <c r="D119" s="4"/>
      <c r="E119" s="18"/>
      <c r="F119" s="22">
        <f t="shared" si="4"/>
        <v>0</v>
      </c>
      <c r="G119" s="6"/>
    </row>
    <row r="120" spans="1:7" ht="19.5" customHeight="1" thickBot="1">
      <c r="A120" s="305"/>
      <c r="B120" s="5"/>
      <c r="C120" s="4"/>
      <c r="D120" s="4"/>
      <c r="E120" s="18"/>
      <c r="F120" s="22">
        <f t="shared" si="4"/>
        <v>0</v>
      </c>
      <c r="G120" s="6"/>
    </row>
    <row r="121" spans="1:7" ht="17.25" thickBot="1">
      <c r="A121" s="303" t="s">
        <v>136</v>
      </c>
      <c r="B121" s="9"/>
      <c r="C121" s="11"/>
      <c r="D121" s="11"/>
      <c r="E121" s="19"/>
      <c r="F121" s="23">
        <f t="shared" si="4"/>
        <v>0</v>
      </c>
      <c r="G121" s="12" t="s">
        <v>132</v>
      </c>
    </row>
    <row r="122" spans="1:7" ht="17.25" thickBot="1">
      <c r="A122" s="304"/>
      <c r="B122" s="8"/>
      <c r="C122" s="13"/>
      <c r="D122" s="13"/>
      <c r="E122" s="20"/>
      <c r="F122" s="23">
        <f t="shared" si="4"/>
        <v>0</v>
      </c>
      <c r="G122" s="6" t="s">
        <v>132</v>
      </c>
    </row>
    <row r="123" spans="1:7" ht="17.25" thickBot="1">
      <c r="A123" s="304"/>
      <c r="B123" s="5"/>
      <c r="C123" s="4"/>
      <c r="D123" s="4"/>
      <c r="E123" s="18"/>
      <c r="F123" s="23">
        <f t="shared" si="4"/>
        <v>0</v>
      </c>
      <c r="G123" s="6" t="s">
        <v>132</v>
      </c>
    </row>
    <row r="124" spans="1:7" ht="17.25" thickBot="1">
      <c r="A124" s="305"/>
      <c r="B124" s="5" t="s">
        <v>132</v>
      </c>
      <c r="C124" s="14"/>
      <c r="D124" s="14"/>
      <c r="E124" s="21"/>
      <c r="F124" s="22">
        <v>0</v>
      </c>
      <c r="G124" s="6"/>
    </row>
    <row r="125" spans="1:7" ht="17.25" thickBot="1">
      <c r="A125" s="298" t="s">
        <v>8</v>
      </c>
      <c r="B125" s="306"/>
      <c r="C125" s="306"/>
      <c r="D125" s="306"/>
      <c r="E125" s="299"/>
      <c r="F125" s="216">
        <f>SUM(F112:F124)</f>
        <v>50.966</v>
      </c>
      <c r="G125" s="6"/>
    </row>
    <row r="126" spans="1:7" ht="17.25" thickBot="1">
      <c r="A126" s="300" t="s">
        <v>10</v>
      </c>
      <c r="B126" s="301"/>
      <c r="C126" s="301"/>
      <c r="D126" s="301"/>
      <c r="E126" s="301"/>
      <c r="F126" s="301"/>
      <c r="G126" s="302"/>
    </row>
    <row r="127" spans="1:7" ht="16.5" customHeight="1" thickBot="1">
      <c r="A127" s="319" t="s">
        <v>11</v>
      </c>
      <c r="B127" s="5" t="s">
        <v>132</v>
      </c>
      <c r="C127" s="4" t="s">
        <v>132</v>
      </c>
      <c r="D127" s="4"/>
      <c r="E127" s="18"/>
      <c r="F127" s="22">
        <f>D127*E127</f>
        <v>0</v>
      </c>
      <c r="G127" s="6" t="s">
        <v>132</v>
      </c>
    </row>
    <row r="128" spans="1:7" ht="17.25" thickBot="1">
      <c r="A128" s="311"/>
      <c r="B128" s="5"/>
      <c r="C128" s="4"/>
      <c r="D128" s="4"/>
      <c r="E128" s="18"/>
      <c r="F128" s="22">
        <f>D128*E128</f>
        <v>0</v>
      </c>
      <c r="G128" s="6"/>
    </row>
    <row r="129" spans="1:7" ht="17.25" thickBot="1">
      <c r="A129" s="312"/>
      <c r="B129" s="5" t="s">
        <v>132</v>
      </c>
      <c r="C129" s="4" t="s">
        <v>132</v>
      </c>
      <c r="D129" s="4"/>
      <c r="E129" s="18"/>
      <c r="F129" s="22">
        <f>D129*E129</f>
        <v>0</v>
      </c>
      <c r="G129" s="6" t="s">
        <v>132</v>
      </c>
    </row>
    <row r="130" spans="1:7" ht="17.25" thickBot="1">
      <c r="A130" s="298" t="s">
        <v>12</v>
      </c>
      <c r="B130" s="306"/>
      <c r="C130" s="306"/>
      <c r="D130" s="306"/>
      <c r="E130" s="299"/>
      <c r="F130" s="22">
        <f>SUM(F127:F129)</f>
        <v>0</v>
      </c>
      <c r="G130" s="6"/>
    </row>
    <row r="131" spans="1:7" ht="17.25" thickBot="1">
      <c r="A131" s="298" t="s">
        <v>385</v>
      </c>
      <c r="B131" s="306"/>
      <c r="C131" s="306"/>
      <c r="D131" s="306"/>
      <c r="E131" s="299"/>
      <c r="F131" s="216">
        <f>F125+F130</f>
        <v>50.966</v>
      </c>
      <c r="G131" s="6"/>
    </row>
    <row r="132" ht="16.5">
      <c r="A132" s="15" t="s">
        <v>13</v>
      </c>
    </row>
    <row r="133" ht="16.5">
      <c r="A133" s="15"/>
    </row>
    <row r="134" spans="1:7" ht="16.5">
      <c r="A134" s="307" t="s">
        <v>559</v>
      </c>
      <c r="B134" s="307"/>
      <c r="C134" s="308"/>
      <c r="G134" s="1" t="s">
        <v>386</v>
      </c>
    </row>
    <row r="135" spans="1:8" ht="17.25" thickBot="1">
      <c r="A135" s="309" t="s">
        <v>561</v>
      </c>
      <c r="B135" s="310"/>
      <c r="C135" s="310"/>
      <c r="D135" s="310"/>
      <c r="E135" s="310"/>
      <c r="F135" s="310"/>
      <c r="G135" s="310"/>
      <c r="H135" s="17"/>
    </row>
    <row r="136" spans="1:8" ht="17.25" thickBot="1">
      <c r="A136" s="298" t="s">
        <v>2</v>
      </c>
      <c r="B136" s="299"/>
      <c r="C136" s="7" t="s">
        <v>3</v>
      </c>
      <c r="D136" s="7" t="s">
        <v>4</v>
      </c>
      <c r="E136" s="4" t="s">
        <v>5</v>
      </c>
      <c r="F136" s="4" t="s">
        <v>6</v>
      </c>
      <c r="G136" s="36" t="s">
        <v>399</v>
      </c>
      <c r="H136" s="2"/>
    </row>
    <row r="137" spans="1:7" ht="17.25" thickBot="1">
      <c r="A137" s="300" t="s">
        <v>400</v>
      </c>
      <c r="B137" s="301"/>
      <c r="C137" s="301"/>
      <c r="D137" s="301"/>
      <c r="E137" s="301"/>
      <c r="F137" s="301"/>
      <c r="G137" s="302"/>
    </row>
    <row r="138" spans="1:9" ht="37.5" customHeight="1" thickBot="1">
      <c r="A138" s="303" t="s">
        <v>401</v>
      </c>
      <c r="B138" s="167" t="s">
        <v>388</v>
      </c>
      <c r="C138" s="4" t="s">
        <v>389</v>
      </c>
      <c r="D138" s="4">
        <v>12</v>
      </c>
      <c r="E138" s="18">
        <v>1.6</v>
      </c>
      <c r="F138" s="22">
        <f aca="true" t="shared" si="5" ref="F138:F146">D138*E138</f>
        <v>19.200000000000003</v>
      </c>
      <c r="G138" s="230" t="s">
        <v>552</v>
      </c>
      <c r="H138" s="30"/>
      <c r="I138" s="30"/>
    </row>
    <row r="139" spans="1:9" ht="54" customHeight="1" thickBot="1">
      <c r="A139" s="304"/>
      <c r="B139" s="235" t="s">
        <v>563</v>
      </c>
      <c r="C139" s="151"/>
      <c r="D139" s="151">
        <v>1</v>
      </c>
      <c r="E139" s="149">
        <v>0.37</v>
      </c>
      <c r="F139" s="150">
        <f t="shared" si="5"/>
        <v>0.37</v>
      </c>
      <c r="G139" s="236" t="s">
        <v>554</v>
      </c>
      <c r="H139" s="30"/>
      <c r="I139" s="30"/>
    </row>
    <row r="140" spans="1:8" ht="42" customHeight="1" thickBot="1">
      <c r="A140" s="304"/>
      <c r="B140" s="62" t="s">
        <v>414</v>
      </c>
      <c r="C140" s="4" t="s">
        <v>389</v>
      </c>
      <c r="D140" s="4">
        <v>6</v>
      </c>
      <c r="E140" s="18">
        <v>0.8</v>
      </c>
      <c r="F140" s="22">
        <f t="shared" si="5"/>
        <v>4.800000000000001</v>
      </c>
      <c r="G140" s="230" t="s">
        <v>555</v>
      </c>
      <c r="H140" s="29"/>
    </row>
    <row r="141" spans="1:8" ht="51" customHeight="1" thickBot="1">
      <c r="A141" s="304"/>
      <c r="B141" s="154" t="s">
        <v>553</v>
      </c>
      <c r="C141" s="151"/>
      <c r="D141" s="151">
        <v>1</v>
      </c>
      <c r="E141" s="149">
        <v>0.09</v>
      </c>
      <c r="F141" s="150">
        <f t="shared" si="5"/>
        <v>0.09</v>
      </c>
      <c r="G141" s="236" t="s">
        <v>560</v>
      </c>
      <c r="H141" s="29"/>
    </row>
    <row r="142" spans="1:9" ht="49.5" customHeight="1" thickBot="1">
      <c r="A142" s="304"/>
      <c r="B142" s="62" t="s">
        <v>402</v>
      </c>
      <c r="C142" s="4" t="s">
        <v>403</v>
      </c>
      <c r="D142" s="4">
        <v>2</v>
      </c>
      <c r="E142" s="18">
        <v>2</v>
      </c>
      <c r="F142" s="22">
        <f t="shared" si="5"/>
        <v>4</v>
      </c>
      <c r="G142" s="230" t="s">
        <v>404</v>
      </c>
      <c r="H142" s="29"/>
      <c r="I142" s="29"/>
    </row>
    <row r="143" spans="1:9" ht="50.25" customHeight="1" thickBot="1">
      <c r="A143" s="304"/>
      <c r="B143" s="154" t="s">
        <v>553</v>
      </c>
      <c r="C143" s="4"/>
      <c r="D143" s="151">
        <v>2</v>
      </c>
      <c r="E143" s="149">
        <v>0.04</v>
      </c>
      <c r="F143" s="150">
        <f>D143*E143</f>
        <v>0.08</v>
      </c>
      <c r="G143" s="236" t="s">
        <v>556</v>
      </c>
      <c r="H143" s="29"/>
      <c r="I143" s="29"/>
    </row>
    <row r="144" spans="1:9" ht="51" customHeight="1" thickBot="1">
      <c r="A144" s="304"/>
      <c r="B144" s="154" t="s">
        <v>405</v>
      </c>
      <c r="C144" s="4" t="s">
        <v>557</v>
      </c>
      <c r="D144" s="151">
        <v>5</v>
      </c>
      <c r="E144" s="149">
        <v>2</v>
      </c>
      <c r="F144" s="150">
        <f t="shared" si="5"/>
        <v>10</v>
      </c>
      <c r="G144" s="194" t="s">
        <v>598</v>
      </c>
      <c r="H144" s="29"/>
      <c r="I144" s="29"/>
    </row>
    <row r="145" spans="1:8" ht="36.75" customHeight="1" thickBot="1">
      <c r="A145" s="304"/>
      <c r="B145" s="154" t="s">
        <v>558</v>
      </c>
      <c r="C145" s="4" t="s">
        <v>403</v>
      </c>
      <c r="D145" s="4">
        <v>50</v>
      </c>
      <c r="E145" s="18">
        <v>0.08</v>
      </c>
      <c r="F145" s="22">
        <f t="shared" si="5"/>
        <v>4</v>
      </c>
      <c r="G145" s="42" t="s">
        <v>406</v>
      </c>
      <c r="H145" s="29"/>
    </row>
    <row r="146" spans="1:9" ht="51" customHeight="1" thickBot="1">
      <c r="A146" s="304"/>
      <c r="B146" s="154" t="s">
        <v>407</v>
      </c>
      <c r="C146" s="4" t="s">
        <v>408</v>
      </c>
      <c r="D146" s="4">
        <v>1</v>
      </c>
      <c r="E146" s="18">
        <v>8</v>
      </c>
      <c r="F146" s="22">
        <f t="shared" si="5"/>
        <v>8</v>
      </c>
      <c r="G146" s="223" t="s">
        <v>409</v>
      </c>
      <c r="H146" s="29"/>
      <c r="I146" s="29"/>
    </row>
    <row r="147" spans="1:7" ht="53.25" thickBot="1">
      <c r="A147" s="304"/>
      <c r="B147" s="62" t="s">
        <v>410</v>
      </c>
      <c r="C147" s="4" t="s">
        <v>397</v>
      </c>
      <c r="D147" s="4">
        <v>1</v>
      </c>
      <c r="E147" s="18">
        <v>3</v>
      </c>
      <c r="F147" s="22">
        <f>D147*E147</f>
        <v>3</v>
      </c>
      <c r="G147" s="65" t="s">
        <v>398</v>
      </c>
    </row>
    <row r="148" spans="1:7" ht="17.25" thickBot="1">
      <c r="A148" s="303" t="s">
        <v>411</v>
      </c>
      <c r="B148" s="26"/>
      <c r="C148" s="11"/>
      <c r="D148" s="11"/>
      <c r="E148" s="19"/>
      <c r="F148" s="23">
        <f>D148*E148</f>
        <v>0</v>
      </c>
      <c r="G148" s="12" t="s">
        <v>412</v>
      </c>
    </row>
    <row r="149" spans="1:7" ht="17.25" customHeight="1" thickBot="1">
      <c r="A149" s="304"/>
      <c r="B149" s="27"/>
      <c r="C149" s="13"/>
      <c r="D149" s="13"/>
      <c r="E149" s="20"/>
      <c r="F149" s="23">
        <f>D149*E149</f>
        <v>0</v>
      </c>
      <c r="G149" s="6" t="s">
        <v>412</v>
      </c>
    </row>
    <row r="150" spans="1:7" ht="17.25" thickBot="1">
      <c r="A150" s="304"/>
      <c r="B150" s="25"/>
      <c r="C150" s="4"/>
      <c r="D150" s="4"/>
      <c r="E150" s="18"/>
      <c r="F150" s="23">
        <f>D150*E150</f>
        <v>0</v>
      </c>
      <c r="G150" s="6" t="s">
        <v>412</v>
      </c>
    </row>
    <row r="151" spans="1:7" ht="17.25" thickBot="1">
      <c r="A151" s="305"/>
      <c r="B151" s="25" t="s">
        <v>412</v>
      </c>
      <c r="C151" s="14"/>
      <c r="D151" s="14"/>
      <c r="E151" s="21"/>
      <c r="F151" s="22">
        <v>0</v>
      </c>
      <c r="G151" s="6"/>
    </row>
    <row r="152" spans="1:7" ht="17.25" thickBot="1">
      <c r="A152" s="298" t="s">
        <v>8</v>
      </c>
      <c r="B152" s="306"/>
      <c r="C152" s="306"/>
      <c r="D152" s="306"/>
      <c r="E152" s="299"/>
      <c r="F152" s="22">
        <f>SUM(F138:F151)</f>
        <v>53.540000000000006</v>
      </c>
      <c r="G152" s="6"/>
    </row>
    <row r="153" spans="1:7" ht="17.25" thickBot="1">
      <c r="A153" s="300" t="s">
        <v>10</v>
      </c>
      <c r="B153" s="301"/>
      <c r="C153" s="301"/>
      <c r="D153" s="301"/>
      <c r="E153" s="301"/>
      <c r="F153" s="301"/>
      <c r="G153" s="302"/>
    </row>
    <row r="154" spans="1:9" ht="18" customHeight="1" thickBot="1">
      <c r="A154" s="319" t="s">
        <v>11</v>
      </c>
      <c r="B154" s="24"/>
      <c r="C154" s="4"/>
      <c r="D154" s="4"/>
      <c r="E154" s="18"/>
      <c r="F154" s="22">
        <f>D154*E154</f>
        <v>0</v>
      </c>
      <c r="G154" s="28"/>
      <c r="H154" s="29"/>
      <c r="I154" s="29"/>
    </row>
    <row r="155" spans="1:7" ht="17.25" thickBot="1">
      <c r="A155" s="311"/>
      <c r="B155" s="5"/>
      <c r="C155" s="4"/>
      <c r="D155" s="4"/>
      <c r="E155" s="18"/>
      <c r="F155" s="22">
        <f>D155*E155</f>
        <v>0</v>
      </c>
      <c r="G155" s="6"/>
    </row>
    <row r="156" spans="1:7" ht="17.25" thickBot="1">
      <c r="A156" s="312"/>
      <c r="B156" s="5" t="s">
        <v>412</v>
      </c>
      <c r="C156" s="4" t="s">
        <v>412</v>
      </c>
      <c r="D156" s="4"/>
      <c r="E156" s="18"/>
      <c r="F156" s="22">
        <f>D156*E156</f>
        <v>0</v>
      </c>
      <c r="G156" s="6" t="s">
        <v>412</v>
      </c>
    </row>
    <row r="157" spans="1:7" ht="17.25" thickBot="1">
      <c r="A157" s="298" t="s">
        <v>12</v>
      </c>
      <c r="B157" s="306"/>
      <c r="C157" s="306"/>
      <c r="D157" s="306"/>
      <c r="E157" s="299"/>
      <c r="F157" s="22">
        <f>SUM(F154:F156)</f>
        <v>0</v>
      </c>
      <c r="G157" s="6"/>
    </row>
    <row r="158" spans="1:7" ht="17.25" thickBot="1">
      <c r="A158" s="298" t="s">
        <v>413</v>
      </c>
      <c r="B158" s="306"/>
      <c r="C158" s="306"/>
      <c r="D158" s="306"/>
      <c r="E158" s="299"/>
      <c r="F158" s="22">
        <f>F152+F157</f>
        <v>53.540000000000006</v>
      </c>
      <c r="G158" s="6"/>
    </row>
    <row r="159" ht="16.5">
      <c r="A159" s="15" t="s">
        <v>13</v>
      </c>
    </row>
    <row r="161" spans="1:7" ht="16.5">
      <c r="A161" s="316" t="s">
        <v>147</v>
      </c>
      <c r="B161" s="316"/>
      <c r="G161" s="1" t="s">
        <v>0</v>
      </c>
    </row>
    <row r="162" spans="1:8" ht="17.25" thickBot="1">
      <c r="A162" s="309" t="s">
        <v>17</v>
      </c>
      <c r="B162" s="310"/>
      <c r="C162" s="310"/>
      <c r="D162" s="310"/>
      <c r="E162" s="310"/>
      <c r="F162" s="310"/>
      <c r="G162" s="310"/>
      <c r="H162" s="17"/>
    </row>
    <row r="163" spans="1:8" ht="17.25" thickBot="1">
      <c r="A163" s="298" t="s">
        <v>2</v>
      </c>
      <c r="B163" s="299"/>
      <c r="C163" s="7" t="s">
        <v>3</v>
      </c>
      <c r="D163" s="7" t="s">
        <v>4</v>
      </c>
      <c r="E163" s="4" t="s">
        <v>5</v>
      </c>
      <c r="F163" s="4" t="s">
        <v>6</v>
      </c>
      <c r="G163" s="36" t="s">
        <v>118</v>
      </c>
      <c r="H163" s="2"/>
    </row>
    <row r="164" spans="1:7" ht="17.25" thickBot="1">
      <c r="A164" s="300" t="s">
        <v>14</v>
      </c>
      <c r="B164" s="301"/>
      <c r="C164" s="301"/>
      <c r="D164" s="301"/>
      <c r="E164" s="301"/>
      <c r="F164" s="301"/>
      <c r="G164" s="302"/>
    </row>
    <row r="165" spans="1:8" ht="48" customHeight="1" thickBot="1">
      <c r="A165" s="303" t="s">
        <v>9</v>
      </c>
      <c r="B165" s="154" t="s">
        <v>336</v>
      </c>
      <c r="C165" s="151" t="s">
        <v>85</v>
      </c>
      <c r="D165" s="151">
        <v>48</v>
      </c>
      <c r="E165" s="149">
        <v>0.55</v>
      </c>
      <c r="F165" s="197">
        <f aca="true" t="shared" si="6" ref="F165:F173">D165*E165</f>
        <v>26.400000000000002</v>
      </c>
      <c r="G165" s="196" t="s">
        <v>151</v>
      </c>
      <c r="H165" s="33"/>
    </row>
    <row r="166" spans="1:8" ht="48" customHeight="1" thickBot="1">
      <c r="A166" s="304"/>
      <c r="B166" s="154" t="s">
        <v>563</v>
      </c>
      <c r="C166" s="151"/>
      <c r="D166" s="151">
        <v>1</v>
      </c>
      <c r="E166" s="149">
        <v>0.5</v>
      </c>
      <c r="F166" s="197">
        <f t="shared" si="6"/>
        <v>0.5</v>
      </c>
      <c r="G166" s="196" t="s">
        <v>564</v>
      </c>
      <c r="H166" s="33"/>
    </row>
    <row r="167" spans="1:8" ht="48.75" customHeight="1" thickBot="1">
      <c r="A167" s="322"/>
      <c r="B167" s="154" t="s">
        <v>336</v>
      </c>
      <c r="C167" s="151" t="s">
        <v>85</v>
      </c>
      <c r="D167" s="151">
        <v>80</v>
      </c>
      <c r="E167" s="149">
        <v>0.4</v>
      </c>
      <c r="F167" s="197">
        <f t="shared" si="6"/>
        <v>32</v>
      </c>
      <c r="G167" s="196" t="s">
        <v>152</v>
      </c>
      <c r="H167" s="33"/>
    </row>
    <row r="168" spans="1:8" ht="48.75" customHeight="1" thickBot="1">
      <c r="A168" s="322"/>
      <c r="B168" s="154" t="s">
        <v>563</v>
      </c>
      <c r="C168" s="151"/>
      <c r="D168" s="151">
        <v>1</v>
      </c>
      <c r="E168" s="149">
        <v>0.61</v>
      </c>
      <c r="F168" s="197">
        <f t="shared" si="6"/>
        <v>0.61</v>
      </c>
      <c r="G168" s="196" t="s">
        <v>563</v>
      </c>
      <c r="H168" s="33"/>
    </row>
    <row r="169" spans="1:7" ht="60.75" customHeight="1" thickBot="1">
      <c r="A169" s="322"/>
      <c r="B169" s="62" t="s">
        <v>82</v>
      </c>
      <c r="C169" s="4" t="s">
        <v>145</v>
      </c>
      <c r="D169" s="4">
        <v>200</v>
      </c>
      <c r="E169" s="18">
        <v>0.2</v>
      </c>
      <c r="F169" s="22">
        <f t="shared" si="6"/>
        <v>40</v>
      </c>
      <c r="G169" s="64" t="s">
        <v>153</v>
      </c>
    </row>
    <row r="170" spans="1:7" ht="64.5" customHeight="1" thickBot="1">
      <c r="A170" s="322"/>
      <c r="B170" s="62" t="s">
        <v>95</v>
      </c>
      <c r="C170" s="4" t="s">
        <v>145</v>
      </c>
      <c r="D170" s="4">
        <v>110</v>
      </c>
      <c r="E170" s="18">
        <v>0.1</v>
      </c>
      <c r="F170" s="22">
        <f t="shared" si="6"/>
        <v>11</v>
      </c>
      <c r="G170" s="64" t="s">
        <v>155</v>
      </c>
    </row>
    <row r="171" spans="1:7" ht="66" customHeight="1" thickBot="1">
      <c r="A171" s="322"/>
      <c r="B171" s="62" t="s">
        <v>565</v>
      </c>
      <c r="C171" s="4" t="s">
        <v>127</v>
      </c>
      <c r="D171" s="4">
        <v>1</v>
      </c>
      <c r="E171" s="18">
        <v>10</v>
      </c>
      <c r="F171" s="22">
        <f t="shared" si="6"/>
        <v>10</v>
      </c>
      <c r="G171" s="64" t="s">
        <v>156</v>
      </c>
    </row>
    <row r="172" spans="1:7" ht="45.75" customHeight="1" thickBot="1">
      <c r="A172" s="322"/>
      <c r="B172" s="154" t="s">
        <v>566</v>
      </c>
      <c r="C172" s="4" t="s">
        <v>86</v>
      </c>
      <c r="D172" s="4">
        <v>100</v>
      </c>
      <c r="E172" s="18">
        <v>0.08</v>
      </c>
      <c r="F172" s="22">
        <f t="shared" si="6"/>
        <v>8</v>
      </c>
      <c r="G172" s="64" t="s">
        <v>567</v>
      </c>
    </row>
    <row r="173" spans="1:7" ht="66.75" customHeight="1" thickBot="1">
      <c r="A173" s="322"/>
      <c r="B173" s="62" t="s">
        <v>84</v>
      </c>
      <c r="C173" s="4" t="s">
        <v>87</v>
      </c>
      <c r="D173" s="4">
        <v>1</v>
      </c>
      <c r="E173" s="18">
        <v>4</v>
      </c>
      <c r="F173" s="195">
        <f t="shared" si="6"/>
        <v>4</v>
      </c>
      <c r="G173" s="64" t="s">
        <v>50</v>
      </c>
    </row>
    <row r="174" spans="1:7" ht="29.25" customHeight="1" thickBot="1">
      <c r="A174" s="323"/>
      <c r="B174" s="154" t="s">
        <v>345</v>
      </c>
      <c r="C174" s="151" t="s">
        <v>87</v>
      </c>
      <c r="D174" s="151">
        <v>1</v>
      </c>
      <c r="E174" s="149" t="s">
        <v>480</v>
      </c>
      <c r="F174" s="198">
        <v>10</v>
      </c>
      <c r="G174" s="196" t="s">
        <v>463</v>
      </c>
    </row>
    <row r="175" spans="1:7" ht="17.25" thickBot="1">
      <c r="A175" s="304" t="s">
        <v>136</v>
      </c>
      <c r="B175" s="9"/>
      <c r="C175" s="11"/>
      <c r="D175" s="11"/>
      <c r="E175" s="19"/>
      <c r="F175" s="23">
        <f>D175*E175</f>
        <v>0</v>
      </c>
      <c r="G175" s="12" t="s">
        <v>132</v>
      </c>
    </row>
    <row r="176" spans="1:7" ht="17.25" customHeight="1" thickBot="1">
      <c r="A176" s="322"/>
      <c r="B176" s="8"/>
      <c r="C176" s="13"/>
      <c r="D176" s="13"/>
      <c r="E176" s="20"/>
      <c r="F176" s="23">
        <f>D176*E176</f>
        <v>0</v>
      </c>
      <c r="G176" s="6" t="s">
        <v>132</v>
      </c>
    </row>
    <row r="177" spans="1:7" ht="17.25" thickBot="1">
      <c r="A177" s="322"/>
      <c r="B177" s="5"/>
      <c r="C177" s="4"/>
      <c r="D177" s="4"/>
      <c r="E177" s="18"/>
      <c r="F177" s="23">
        <f>D177*E177</f>
        <v>0</v>
      </c>
      <c r="G177" s="6" t="s">
        <v>132</v>
      </c>
    </row>
    <row r="178" spans="1:7" ht="17.25" thickBot="1">
      <c r="A178" s="323"/>
      <c r="B178" s="5"/>
      <c r="C178" s="14"/>
      <c r="D178" s="14"/>
      <c r="E178" s="21"/>
      <c r="F178" s="22">
        <v>0</v>
      </c>
      <c r="G178" s="6"/>
    </row>
    <row r="179" spans="1:7" ht="17.25" thickBot="1">
      <c r="A179" s="298" t="s">
        <v>8</v>
      </c>
      <c r="B179" s="306"/>
      <c r="C179" s="306"/>
      <c r="D179" s="306"/>
      <c r="E179" s="299"/>
      <c r="F179" s="195">
        <f>SUM(F165:F178)</f>
        <v>142.51</v>
      </c>
      <c r="G179" s="6"/>
    </row>
    <row r="180" spans="1:7" ht="17.25" thickBot="1">
      <c r="A180" s="300" t="s">
        <v>10</v>
      </c>
      <c r="B180" s="301"/>
      <c r="C180" s="301"/>
      <c r="D180" s="301"/>
      <c r="E180" s="301"/>
      <c r="F180" s="301"/>
      <c r="G180" s="302"/>
    </row>
    <row r="181" spans="1:7" s="50" customFormat="1" ht="65.25" customHeight="1" thickBot="1">
      <c r="A181" s="319" t="s">
        <v>11</v>
      </c>
      <c r="B181" s="154" t="s">
        <v>462</v>
      </c>
      <c r="C181" s="151" t="s">
        <v>148</v>
      </c>
      <c r="D181" s="151">
        <v>3</v>
      </c>
      <c r="E181" s="149">
        <v>15</v>
      </c>
      <c r="F181" s="150">
        <f>D181*E181</f>
        <v>45</v>
      </c>
      <c r="G181" s="153" t="s">
        <v>482</v>
      </c>
    </row>
    <row r="182" spans="1:7" ht="17.25" thickBot="1">
      <c r="A182" s="311"/>
      <c r="B182" s="5"/>
      <c r="C182" s="4"/>
      <c r="D182" s="4"/>
      <c r="E182" s="18"/>
      <c r="F182" s="22">
        <f>D182*E182</f>
        <v>0</v>
      </c>
      <c r="G182" s="6"/>
    </row>
    <row r="183" spans="1:7" ht="17.25" thickBot="1">
      <c r="A183" s="312"/>
      <c r="B183" s="5"/>
      <c r="C183" s="4" t="s">
        <v>132</v>
      </c>
      <c r="D183" s="4"/>
      <c r="E183" s="18"/>
      <c r="F183" s="22">
        <f>D183*E183</f>
        <v>0</v>
      </c>
      <c r="G183" s="6" t="s">
        <v>132</v>
      </c>
    </row>
    <row r="184" spans="1:7" ht="17.25" thickBot="1">
      <c r="A184" s="298" t="s">
        <v>12</v>
      </c>
      <c r="B184" s="306" t="s">
        <v>146</v>
      </c>
      <c r="C184" s="306" t="s">
        <v>87</v>
      </c>
      <c r="D184" s="306">
        <v>3</v>
      </c>
      <c r="E184" s="299">
        <v>15</v>
      </c>
      <c r="F184" s="22">
        <f>D184*E184</f>
        <v>45</v>
      </c>
      <c r="G184" s="6"/>
    </row>
    <row r="185" spans="1:7" ht="17.25" thickBot="1">
      <c r="A185" s="298" t="s">
        <v>135</v>
      </c>
      <c r="B185" s="306"/>
      <c r="C185" s="306"/>
      <c r="D185" s="306"/>
      <c r="E185" s="299"/>
      <c r="F185" s="22">
        <f>F179+F184</f>
        <v>187.51</v>
      </c>
      <c r="G185" s="6"/>
    </row>
    <row r="186" ht="16.5">
      <c r="A186" s="15" t="s">
        <v>13</v>
      </c>
    </row>
    <row r="188" spans="1:7" ht="16.5">
      <c r="A188" s="307" t="s">
        <v>149</v>
      </c>
      <c r="B188" s="307"/>
      <c r="C188" s="308"/>
      <c r="G188" s="1" t="s">
        <v>0</v>
      </c>
    </row>
    <row r="189" spans="1:8" ht="17.25" thickBot="1">
      <c r="A189" s="309" t="s">
        <v>44</v>
      </c>
      <c r="B189" s="310"/>
      <c r="C189" s="310"/>
      <c r="D189" s="310"/>
      <c r="E189" s="310"/>
      <c r="F189" s="310"/>
      <c r="G189" s="310"/>
      <c r="H189" s="17"/>
    </row>
    <row r="190" spans="1:8" ht="17.25" thickBot="1">
      <c r="A190" s="298" t="s">
        <v>2</v>
      </c>
      <c r="B190" s="299"/>
      <c r="C190" s="7" t="s">
        <v>3</v>
      </c>
      <c r="D190" s="7" t="s">
        <v>4</v>
      </c>
      <c r="E190" s="4" t="s">
        <v>5</v>
      </c>
      <c r="F190" s="4" t="s">
        <v>6</v>
      </c>
      <c r="G190" s="16" t="s">
        <v>7</v>
      </c>
      <c r="H190" s="2"/>
    </row>
    <row r="191" spans="1:7" ht="17.25" thickBot="1">
      <c r="A191" s="300" t="s">
        <v>45</v>
      </c>
      <c r="B191" s="301"/>
      <c r="C191" s="301"/>
      <c r="D191" s="301"/>
      <c r="E191" s="301"/>
      <c r="F191" s="301"/>
      <c r="G191" s="302"/>
    </row>
    <row r="192" spans="1:8" ht="46.5" customHeight="1" thickBot="1">
      <c r="A192" s="319" t="s">
        <v>9</v>
      </c>
      <c r="B192" s="152" t="s">
        <v>342</v>
      </c>
      <c r="C192" s="151" t="s">
        <v>47</v>
      </c>
      <c r="D192" s="151">
        <v>100</v>
      </c>
      <c r="E192" s="149">
        <v>0.2</v>
      </c>
      <c r="F192" s="150">
        <f aca="true" t="shared" si="7" ref="F192:F198">D192*E192</f>
        <v>20</v>
      </c>
      <c r="G192" s="328" t="s">
        <v>423</v>
      </c>
      <c r="H192" s="329"/>
    </row>
    <row r="193" spans="1:8" ht="63" customHeight="1" thickBot="1">
      <c r="A193" s="332"/>
      <c r="B193" s="175" t="s">
        <v>54</v>
      </c>
      <c r="C193" s="176" t="s">
        <v>47</v>
      </c>
      <c r="D193" s="176">
        <v>260</v>
      </c>
      <c r="E193" s="177">
        <v>0.2</v>
      </c>
      <c r="F193" s="178">
        <f t="shared" si="7"/>
        <v>52</v>
      </c>
      <c r="G193" s="324" t="s">
        <v>424</v>
      </c>
      <c r="H193" s="325"/>
    </row>
    <row r="194" spans="1:8" ht="80.25" customHeight="1" thickBot="1">
      <c r="A194" s="332"/>
      <c r="B194" s="5" t="s">
        <v>54</v>
      </c>
      <c r="C194" s="4" t="s">
        <v>47</v>
      </c>
      <c r="D194" s="4">
        <v>130</v>
      </c>
      <c r="E194" s="18">
        <v>0.2</v>
      </c>
      <c r="F194" s="22">
        <f t="shared" si="7"/>
        <v>26</v>
      </c>
      <c r="G194" s="320" t="s">
        <v>425</v>
      </c>
      <c r="H194" s="321"/>
    </row>
    <row r="195" spans="1:8" ht="36.75" customHeight="1" thickBot="1">
      <c r="A195" s="31"/>
      <c r="B195" s="5" t="s">
        <v>48</v>
      </c>
      <c r="C195" s="4" t="s">
        <v>49</v>
      </c>
      <c r="D195" s="4">
        <v>1</v>
      </c>
      <c r="E195" s="18">
        <v>5.2</v>
      </c>
      <c r="F195" s="22">
        <f t="shared" si="7"/>
        <v>5.2</v>
      </c>
      <c r="G195" s="174" t="s">
        <v>50</v>
      </c>
      <c r="H195" s="173"/>
    </row>
    <row r="196" spans="1:7" ht="17.25" thickBot="1">
      <c r="A196" s="304" t="s">
        <v>51</v>
      </c>
      <c r="B196" s="9"/>
      <c r="C196" s="11"/>
      <c r="D196" s="11"/>
      <c r="E196" s="19"/>
      <c r="F196" s="23">
        <f t="shared" si="7"/>
        <v>0</v>
      </c>
      <c r="G196" s="12" t="s">
        <v>52</v>
      </c>
    </row>
    <row r="197" spans="1:7" ht="17.25" customHeight="1" thickBot="1">
      <c r="A197" s="322"/>
      <c r="B197" s="8"/>
      <c r="C197" s="13"/>
      <c r="D197" s="13"/>
      <c r="E197" s="20"/>
      <c r="F197" s="23">
        <f t="shared" si="7"/>
        <v>0</v>
      </c>
      <c r="G197" s="6" t="s">
        <v>52</v>
      </c>
    </row>
    <row r="198" spans="1:7" ht="17.25" thickBot="1">
      <c r="A198" s="322"/>
      <c r="B198" s="5"/>
      <c r="C198" s="4"/>
      <c r="D198" s="4"/>
      <c r="E198" s="18"/>
      <c r="F198" s="23">
        <f t="shared" si="7"/>
        <v>0</v>
      </c>
      <c r="G198" s="6" t="s">
        <v>52</v>
      </c>
    </row>
    <row r="199" spans="1:7" ht="17.25" thickBot="1">
      <c r="A199" s="323"/>
      <c r="B199" s="5" t="s">
        <v>52</v>
      </c>
      <c r="C199" s="14"/>
      <c r="D199" s="14"/>
      <c r="E199" s="21"/>
      <c r="F199" s="22">
        <v>0</v>
      </c>
      <c r="G199" s="6"/>
    </row>
    <row r="200" spans="1:7" ht="17.25" thickBot="1">
      <c r="A200" s="298" t="s">
        <v>8</v>
      </c>
      <c r="B200" s="306"/>
      <c r="C200" s="306"/>
      <c r="D200" s="306"/>
      <c r="E200" s="299"/>
      <c r="F200" s="22">
        <f>SUM(F192:F199)</f>
        <v>103.2</v>
      </c>
      <c r="G200" s="6"/>
    </row>
    <row r="201" spans="1:7" ht="17.25" thickBot="1">
      <c r="A201" s="300" t="s">
        <v>10</v>
      </c>
      <c r="B201" s="301"/>
      <c r="C201" s="301"/>
      <c r="D201" s="301"/>
      <c r="E201" s="301"/>
      <c r="F201" s="301"/>
      <c r="G201" s="302"/>
    </row>
    <row r="202" spans="1:7" ht="27" customHeight="1" thickBot="1">
      <c r="A202" s="319" t="s">
        <v>11</v>
      </c>
      <c r="B202" s="5" t="s">
        <v>55</v>
      </c>
      <c r="C202" s="4" t="s">
        <v>56</v>
      </c>
      <c r="D202" s="4">
        <v>1</v>
      </c>
      <c r="E202" s="18">
        <v>72</v>
      </c>
      <c r="F202" s="22">
        <f>D202*E202</f>
        <v>72</v>
      </c>
      <c r="G202" s="6" t="s">
        <v>57</v>
      </c>
    </row>
    <row r="203" spans="1:7" ht="17.25" thickBot="1">
      <c r="A203" s="311"/>
      <c r="B203" s="5"/>
      <c r="C203" s="4"/>
      <c r="D203" s="4"/>
      <c r="E203" s="18"/>
      <c r="F203" s="22">
        <f>D203*E203</f>
        <v>0</v>
      </c>
      <c r="G203" s="6"/>
    </row>
    <row r="204" spans="1:7" ht="17.25" thickBot="1">
      <c r="A204" s="312"/>
      <c r="B204" s="5" t="s">
        <v>52</v>
      </c>
      <c r="C204" s="4" t="s">
        <v>52</v>
      </c>
      <c r="D204" s="4"/>
      <c r="E204" s="18"/>
      <c r="F204" s="22">
        <f>D204*E204</f>
        <v>0</v>
      </c>
      <c r="G204" s="6" t="s">
        <v>52</v>
      </c>
    </row>
    <row r="205" spans="1:7" ht="17.25" thickBot="1">
      <c r="A205" s="298" t="s">
        <v>12</v>
      </c>
      <c r="B205" s="306"/>
      <c r="C205" s="306"/>
      <c r="D205" s="306"/>
      <c r="E205" s="299"/>
      <c r="F205" s="22">
        <f>SUM(F202:F204)</f>
        <v>72</v>
      </c>
      <c r="G205" s="6"/>
    </row>
    <row r="206" spans="1:7" ht="17.25" thickBot="1">
      <c r="A206" s="298" t="s">
        <v>53</v>
      </c>
      <c r="B206" s="306"/>
      <c r="C206" s="306"/>
      <c r="D206" s="306"/>
      <c r="E206" s="299"/>
      <c r="F206" s="22">
        <f>F200+F205</f>
        <v>175.2</v>
      </c>
      <c r="G206" s="6"/>
    </row>
    <row r="207" ht="16.5">
      <c r="A207" s="15" t="s">
        <v>13</v>
      </c>
    </row>
    <row r="208" ht="16.5">
      <c r="A208" s="15"/>
    </row>
    <row r="209" ht="16.5">
      <c r="A209" s="15"/>
    </row>
    <row r="210" spans="1:7" ht="16.5">
      <c r="A210" s="316" t="s">
        <v>150</v>
      </c>
      <c r="B210" s="316"/>
      <c r="G210" s="1" t="s">
        <v>0</v>
      </c>
    </row>
    <row r="211" spans="1:8" ht="17.25" thickBot="1">
      <c r="A211" s="309" t="s">
        <v>575</v>
      </c>
      <c r="B211" s="310"/>
      <c r="C211" s="310"/>
      <c r="D211" s="310"/>
      <c r="E211" s="310"/>
      <c r="F211" s="310"/>
      <c r="G211" s="310"/>
      <c r="H211" s="17"/>
    </row>
    <row r="212" spans="1:8" ht="17.25" thickBot="1">
      <c r="A212" s="298" t="s">
        <v>2</v>
      </c>
      <c r="B212" s="299"/>
      <c r="C212" s="7" t="s">
        <v>3</v>
      </c>
      <c r="D212" s="7" t="s">
        <v>4</v>
      </c>
      <c r="E212" s="4" t="s">
        <v>5</v>
      </c>
      <c r="F212" s="4" t="s">
        <v>6</v>
      </c>
      <c r="G212" s="16" t="s">
        <v>7</v>
      </c>
      <c r="H212" s="2"/>
    </row>
    <row r="213" spans="1:7" ht="17.25" thickBot="1">
      <c r="A213" s="300" t="s">
        <v>14</v>
      </c>
      <c r="B213" s="301"/>
      <c r="C213" s="301"/>
      <c r="D213" s="301"/>
      <c r="E213" s="301"/>
      <c r="F213" s="301"/>
      <c r="G213" s="302"/>
    </row>
    <row r="214" spans="1:7" ht="48.75" customHeight="1" thickBot="1">
      <c r="A214" s="303" t="s">
        <v>9</v>
      </c>
      <c r="B214" s="6" t="s">
        <v>137</v>
      </c>
      <c r="C214" s="4" t="s">
        <v>60</v>
      </c>
      <c r="D214" s="4">
        <v>15</v>
      </c>
      <c r="E214" s="18">
        <v>1.6</v>
      </c>
      <c r="F214" s="22">
        <f>D214*E214</f>
        <v>24</v>
      </c>
      <c r="G214" s="32" t="s">
        <v>61</v>
      </c>
    </row>
    <row r="215" spans="1:7" ht="48.75" customHeight="1" thickBot="1">
      <c r="A215" s="304"/>
      <c r="B215" s="154" t="s">
        <v>563</v>
      </c>
      <c r="C215" s="66"/>
      <c r="D215" s="151">
        <v>5</v>
      </c>
      <c r="E215" s="149">
        <v>0.09</v>
      </c>
      <c r="F215" s="150">
        <f>D215*E215</f>
        <v>0.44999999999999996</v>
      </c>
      <c r="G215" s="157" t="s">
        <v>573</v>
      </c>
    </row>
    <row r="216" spans="1:7" ht="22.5" customHeight="1" thickBot="1">
      <c r="A216" s="322"/>
      <c r="B216" s="152" t="s">
        <v>574</v>
      </c>
      <c r="C216" s="4" t="s">
        <v>47</v>
      </c>
      <c r="D216" s="4">
        <v>5</v>
      </c>
      <c r="E216" s="18">
        <v>2.36</v>
      </c>
      <c r="F216" s="22">
        <f aca="true" t="shared" si="8" ref="F216:F224">D216*E216</f>
        <v>11.799999999999999</v>
      </c>
      <c r="G216" s="32" t="s">
        <v>62</v>
      </c>
    </row>
    <row r="217" spans="1:7" ht="21.75" customHeight="1" thickBot="1">
      <c r="A217" s="322"/>
      <c r="B217" s="5" t="s">
        <v>64</v>
      </c>
      <c r="C217" s="4" t="s">
        <v>65</v>
      </c>
      <c r="D217" s="4">
        <v>5</v>
      </c>
      <c r="E217" s="18">
        <v>0.8</v>
      </c>
      <c r="F217" s="22">
        <v>4</v>
      </c>
      <c r="G217" s="32" t="s">
        <v>66</v>
      </c>
    </row>
    <row r="218" spans="1:7" ht="47.25" customHeight="1" thickBot="1">
      <c r="A218" s="322"/>
      <c r="B218" s="6" t="s">
        <v>81</v>
      </c>
      <c r="C218" s="4" t="s">
        <v>60</v>
      </c>
      <c r="D218" s="4">
        <v>8</v>
      </c>
      <c r="E218" s="18">
        <v>1.6</v>
      </c>
      <c r="F218" s="22">
        <f t="shared" si="8"/>
        <v>12.8</v>
      </c>
      <c r="G218" s="32" t="s">
        <v>67</v>
      </c>
    </row>
    <row r="219" spans="1:7" ht="47.25" customHeight="1" thickBot="1">
      <c r="A219" s="322"/>
      <c r="B219" s="154" t="s">
        <v>563</v>
      </c>
      <c r="C219" s="66"/>
      <c r="D219" s="151">
        <v>4</v>
      </c>
      <c r="E219" s="149">
        <v>0.06</v>
      </c>
      <c r="F219" s="150">
        <f>D219*E219</f>
        <v>0.24</v>
      </c>
      <c r="G219" s="157" t="s">
        <v>573</v>
      </c>
    </row>
    <row r="220" spans="1:7" ht="27.75" customHeight="1" thickBot="1">
      <c r="A220" s="322"/>
      <c r="B220" s="152" t="s">
        <v>574</v>
      </c>
      <c r="C220" s="4" t="s">
        <v>47</v>
      </c>
      <c r="D220" s="4">
        <v>4</v>
      </c>
      <c r="E220" s="18">
        <v>2.36</v>
      </c>
      <c r="F220" s="22">
        <f t="shared" si="8"/>
        <v>9.44</v>
      </c>
      <c r="G220" s="32" t="s">
        <v>68</v>
      </c>
    </row>
    <row r="221" spans="1:7" ht="28.5" customHeight="1" thickBot="1">
      <c r="A221" s="322"/>
      <c r="B221" s="152" t="s">
        <v>348</v>
      </c>
      <c r="C221" s="151" t="s">
        <v>70</v>
      </c>
      <c r="D221" s="151">
        <v>100</v>
      </c>
      <c r="E221" s="149">
        <v>0.3</v>
      </c>
      <c r="F221" s="150">
        <f t="shared" si="8"/>
        <v>30</v>
      </c>
      <c r="G221" s="157" t="s">
        <v>452</v>
      </c>
    </row>
    <row r="222" spans="1:7" ht="27" customHeight="1" thickBot="1">
      <c r="A222" s="322"/>
      <c r="B222" s="5" t="s">
        <v>69</v>
      </c>
      <c r="C222" s="4" t="s">
        <v>71</v>
      </c>
      <c r="D222" s="4">
        <v>50</v>
      </c>
      <c r="E222" s="18">
        <v>0.4</v>
      </c>
      <c r="F222" s="22">
        <f t="shared" si="8"/>
        <v>20</v>
      </c>
      <c r="G222" s="32" t="s">
        <v>72</v>
      </c>
    </row>
    <row r="223" spans="1:7" ht="33.75" customHeight="1" thickBot="1">
      <c r="A223" s="322"/>
      <c r="B223" s="5" t="s">
        <v>46</v>
      </c>
      <c r="C223" s="4" t="s">
        <v>47</v>
      </c>
      <c r="D223" s="4">
        <v>100</v>
      </c>
      <c r="E223" s="18">
        <v>0.1</v>
      </c>
      <c r="F223" s="22">
        <f t="shared" si="8"/>
        <v>10</v>
      </c>
      <c r="G223" s="32" t="s">
        <v>451</v>
      </c>
    </row>
    <row r="224" spans="1:7" ht="27" customHeight="1" thickBot="1">
      <c r="A224" s="322"/>
      <c r="B224" s="5" t="s">
        <v>46</v>
      </c>
      <c r="C224" s="4" t="s">
        <v>47</v>
      </c>
      <c r="D224" s="4">
        <v>300</v>
      </c>
      <c r="E224" s="18">
        <v>0.02</v>
      </c>
      <c r="F224" s="22">
        <f t="shared" si="8"/>
        <v>6</v>
      </c>
      <c r="G224" s="32" t="s">
        <v>73</v>
      </c>
    </row>
    <row r="225" spans="1:7" ht="21" customHeight="1" thickBot="1">
      <c r="A225" s="322"/>
      <c r="B225" s="5" t="s">
        <v>48</v>
      </c>
      <c r="C225" s="4" t="s">
        <v>49</v>
      </c>
      <c r="D225" s="4">
        <v>1</v>
      </c>
      <c r="E225" s="18">
        <v>6.96</v>
      </c>
      <c r="F225" s="22">
        <f>D225*E225</f>
        <v>6.96</v>
      </c>
      <c r="G225" s="32" t="s">
        <v>74</v>
      </c>
    </row>
    <row r="226" spans="1:7" ht="17.25" thickBot="1">
      <c r="A226" s="298" t="s">
        <v>8</v>
      </c>
      <c r="B226" s="306"/>
      <c r="C226" s="306"/>
      <c r="D226" s="306"/>
      <c r="E226" s="299"/>
      <c r="F226" s="22">
        <f>SUM(F214:F225)</f>
        <v>135.69</v>
      </c>
      <c r="G226" s="6"/>
    </row>
    <row r="227" spans="1:7" ht="17.25" thickBot="1">
      <c r="A227" s="300" t="s">
        <v>10</v>
      </c>
      <c r="B227" s="301"/>
      <c r="C227" s="301"/>
      <c r="D227" s="301"/>
      <c r="E227" s="301"/>
      <c r="F227" s="301"/>
      <c r="G227" s="302"/>
    </row>
    <row r="228" spans="1:7" ht="33" customHeight="1" thickBot="1">
      <c r="A228" s="319" t="s">
        <v>11</v>
      </c>
      <c r="B228" s="6" t="s">
        <v>75</v>
      </c>
      <c r="C228" s="4" t="s">
        <v>76</v>
      </c>
      <c r="D228" s="4">
        <v>2</v>
      </c>
      <c r="E228" s="18">
        <v>30</v>
      </c>
      <c r="F228" s="22">
        <f>D228*E228</f>
        <v>60</v>
      </c>
      <c r="G228" s="32" t="s">
        <v>77</v>
      </c>
    </row>
    <row r="229" spans="1:7" ht="34.5" customHeight="1" thickBot="1">
      <c r="A229" s="311"/>
      <c r="B229" s="6" t="s">
        <v>78</v>
      </c>
      <c r="C229" s="4" t="s">
        <v>79</v>
      </c>
      <c r="D229" s="4">
        <v>2</v>
      </c>
      <c r="E229" s="18">
        <v>25</v>
      </c>
      <c r="F229" s="22">
        <f>D229*E229</f>
        <v>50</v>
      </c>
      <c r="G229" s="32" t="s">
        <v>80</v>
      </c>
    </row>
    <row r="230" spans="1:7" ht="17.25" thickBot="1">
      <c r="A230" s="312"/>
      <c r="B230" s="5"/>
      <c r="C230" s="4"/>
      <c r="D230" s="4"/>
      <c r="E230" s="18"/>
      <c r="F230" s="22">
        <f>D230*E230</f>
        <v>0</v>
      </c>
      <c r="G230" s="6" t="s">
        <v>52</v>
      </c>
    </row>
    <row r="231" spans="1:7" ht="17.25" thickBot="1">
      <c r="A231" s="298" t="s">
        <v>12</v>
      </c>
      <c r="B231" s="306"/>
      <c r="C231" s="306"/>
      <c r="D231" s="306"/>
      <c r="E231" s="299"/>
      <c r="F231" s="22">
        <f>SUM(F228:F230)</f>
        <v>110</v>
      </c>
      <c r="G231" s="6"/>
    </row>
    <row r="232" spans="1:7" ht="17.25" thickBot="1">
      <c r="A232" s="298" t="s">
        <v>53</v>
      </c>
      <c r="B232" s="306"/>
      <c r="C232" s="306"/>
      <c r="D232" s="306"/>
      <c r="E232" s="299"/>
      <c r="F232" s="22">
        <f>F226+F231</f>
        <v>245.69</v>
      </c>
      <c r="G232" s="6"/>
    </row>
    <row r="233" ht="16.5">
      <c r="A233" s="15" t="s">
        <v>13</v>
      </c>
    </row>
    <row r="234" ht="16.5">
      <c r="A234" s="15"/>
    </row>
    <row r="235" spans="1:7" ht="16.5">
      <c r="A235" s="316" t="s">
        <v>157</v>
      </c>
      <c r="B235" s="316"/>
      <c r="G235" s="1" t="s">
        <v>0</v>
      </c>
    </row>
    <row r="236" spans="1:8" ht="17.25" thickBot="1">
      <c r="A236" s="309" t="s">
        <v>17</v>
      </c>
      <c r="B236" s="309"/>
      <c r="C236" s="309"/>
      <c r="D236" s="309"/>
      <c r="E236" s="309"/>
      <c r="F236" s="309"/>
      <c r="G236" s="309"/>
      <c r="H236" s="17"/>
    </row>
    <row r="237" spans="1:8" ht="17.25" thickBot="1">
      <c r="A237" s="298" t="s">
        <v>2</v>
      </c>
      <c r="B237" s="299"/>
      <c r="C237" s="7" t="s">
        <v>3</v>
      </c>
      <c r="D237" s="7" t="s">
        <v>4</v>
      </c>
      <c r="E237" s="4" t="s">
        <v>5</v>
      </c>
      <c r="F237" s="4" t="s">
        <v>6</v>
      </c>
      <c r="G237" s="16" t="s">
        <v>7</v>
      </c>
      <c r="H237" s="2"/>
    </row>
    <row r="238" spans="1:7" ht="17.25" thickBot="1">
      <c r="A238" s="300" t="s">
        <v>14</v>
      </c>
      <c r="B238" s="301"/>
      <c r="C238" s="301"/>
      <c r="D238" s="301"/>
      <c r="E238" s="301"/>
      <c r="F238" s="301"/>
      <c r="G238" s="302"/>
    </row>
    <row r="239" spans="1:7" ht="34.5" customHeight="1" thickBot="1">
      <c r="A239" s="303" t="s">
        <v>9</v>
      </c>
      <c r="B239" s="42" t="s">
        <v>89</v>
      </c>
      <c r="C239" s="36" t="s">
        <v>85</v>
      </c>
      <c r="D239" s="38">
        <v>80</v>
      </c>
      <c r="E239" s="39">
        <v>0.55</v>
      </c>
      <c r="F239" s="22">
        <f>D239*E239</f>
        <v>44</v>
      </c>
      <c r="G239" s="43" t="s">
        <v>93</v>
      </c>
    </row>
    <row r="240" spans="1:7" ht="34.5" customHeight="1" thickBot="1">
      <c r="A240" s="304"/>
      <c r="B240" s="158" t="s">
        <v>523</v>
      </c>
      <c r="C240" s="155"/>
      <c r="D240" s="159">
        <v>1</v>
      </c>
      <c r="E240" s="160">
        <v>0.84</v>
      </c>
      <c r="F240" s="150">
        <f>D240*E240</f>
        <v>0.84</v>
      </c>
      <c r="G240" s="161" t="s">
        <v>585</v>
      </c>
    </row>
    <row r="241" spans="1:7" ht="25.5" thickBot="1">
      <c r="A241" s="322"/>
      <c r="B241" s="35" t="s">
        <v>82</v>
      </c>
      <c r="C241" s="37" t="s">
        <v>86</v>
      </c>
      <c r="D241" s="40">
        <v>200</v>
      </c>
      <c r="E241" s="41">
        <v>0.2</v>
      </c>
      <c r="F241" s="22">
        <f aca="true" t="shared" si="9" ref="F241:F250">D241*E241</f>
        <v>40</v>
      </c>
      <c r="G241" s="44" t="s">
        <v>90</v>
      </c>
    </row>
    <row r="242" spans="1:7" ht="29.25" thickBot="1">
      <c r="A242" s="322"/>
      <c r="B242" s="158" t="s">
        <v>453</v>
      </c>
      <c r="C242" s="155"/>
      <c r="D242" s="159">
        <v>1</v>
      </c>
      <c r="E242" s="160">
        <v>25</v>
      </c>
      <c r="F242" s="150">
        <f t="shared" si="9"/>
        <v>25</v>
      </c>
      <c r="G242" s="44" t="s">
        <v>454</v>
      </c>
    </row>
    <row r="243" spans="1:7" ht="17.25" thickBot="1">
      <c r="A243" s="322"/>
      <c r="B243" s="158" t="s">
        <v>586</v>
      </c>
      <c r="C243" s="37" t="s">
        <v>20</v>
      </c>
      <c r="D243" s="40">
        <v>40</v>
      </c>
      <c r="E243" s="41">
        <v>0.08</v>
      </c>
      <c r="F243" s="22">
        <f t="shared" si="9"/>
        <v>3.2</v>
      </c>
      <c r="G243" s="44" t="s">
        <v>350</v>
      </c>
    </row>
    <row r="244" spans="1:7" ht="51" customHeight="1" thickBot="1">
      <c r="A244" s="322"/>
      <c r="B244" s="35" t="s">
        <v>63</v>
      </c>
      <c r="C244" s="37" t="s">
        <v>87</v>
      </c>
      <c r="D244" s="40">
        <v>1</v>
      </c>
      <c r="E244" s="41">
        <v>8</v>
      </c>
      <c r="F244" s="22">
        <v>8</v>
      </c>
      <c r="G244" s="44" t="s">
        <v>455</v>
      </c>
    </row>
    <row r="245" spans="1:7" ht="17.25" thickBot="1">
      <c r="A245" s="322"/>
      <c r="B245" s="35" t="s">
        <v>84</v>
      </c>
      <c r="C245" s="37" t="s">
        <v>87</v>
      </c>
      <c r="D245" s="40">
        <v>1</v>
      </c>
      <c r="E245" s="41">
        <v>32</v>
      </c>
      <c r="F245" s="22">
        <f>D245*E245</f>
        <v>32</v>
      </c>
      <c r="G245" s="44" t="s">
        <v>91</v>
      </c>
    </row>
    <row r="246" spans="1:7" ht="17.25" thickBot="1">
      <c r="A246" s="322"/>
      <c r="B246" s="5"/>
      <c r="C246" s="4"/>
      <c r="D246" s="4"/>
      <c r="E246" s="18"/>
      <c r="F246" s="22">
        <f t="shared" si="9"/>
        <v>0</v>
      </c>
      <c r="G246" s="6"/>
    </row>
    <row r="247" spans="1:7" ht="17.25" thickBot="1">
      <c r="A247" s="323"/>
      <c r="B247" s="5"/>
      <c r="C247" s="4"/>
      <c r="D247" s="4"/>
      <c r="E247" s="18"/>
      <c r="F247" s="22">
        <f t="shared" si="9"/>
        <v>0</v>
      </c>
      <c r="G247" s="6"/>
    </row>
    <row r="248" spans="1:7" ht="17.25" thickBot="1">
      <c r="A248" s="304" t="s">
        <v>15</v>
      </c>
      <c r="B248" s="9"/>
      <c r="C248" s="11"/>
      <c r="D248" s="11"/>
      <c r="E248" s="19"/>
      <c r="F248" s="23">
        <f t="shared" si="9"/>
        <v>0</v>
      </c>
      <c r="G248" s="12" t="s">
        <v>1</v>
      </c>
    </row>
    <row r="249" spans="1:7" ht="17.25" customHeight="1" thickBot="1">
      <c r="A249" s="322"/>
      <c r="B249" s="8"/>
      <c r="C249" s="13"/>
      <c r="D249" s="13"/>
      <c r="E249" s="20"/>
      <c r="F249" s="23">
        <f t="shared" si="9"/>
        <v>0</v>
      </c>
      <c r="G249" s="6" t="s">
        <v>1</v>
      </c>
    </row>
    <row r="250" spans="1:7" ht="17.25" thickBot="1">
      <c r="A250" s="322"/>
      <c r="B250" s="5"/>
      <c r="C250" s="4"/>
      <c r="D250" s="4"/>
      <c r="E250" s="18"/>
      <c r="F250" s="23">
        <f t="shared" si="9"/>
        <v>0</v>
      </c>
      <c r="G250" s="6" t="s">
        <v>1</v>
      </c>
    </row>
    <row r="251" spans="1:7" ht="17.25" thickBot="1">
      <c r="A251" s="323"/>
      <c r="B251" s="5" t="s">
        <v>1</v>
      </c>
      <c r="C251" s="14"/>
      <c r="D251" s="14"/>
      <c r="E251" s="21"/>
      <c r="F251" s="22">
        <v>0</v>
      </c>
      <c r="G251" s="6"/>
    </row>
    <row r="252" spans="1:7" ht="17.25" thickBot="1">
      <c r="A252" s="298" t="s">
        <v>8</v>
      </c>
      <c r="B252" s="306"/>
      <c r="C252" s="306"/>
      <c r="D252" s="306"/>
      <c r="E252" s="299"/>
      <c r="F252" s="22">
        <f>SUM(F239:F251)</f>
        <v>153.04000000000002</v>
      </c>
      <c r="G252" s="6"/>
    </row>
    <row r="253" spans="1:7" ht="17.25" thickBot="1">
      <c r="A253" s="300" t="s">
        <v>10</v>
      </c>
      <c r="B253" s="301"/>
      <c r="C253" s="301"/>
      <c r="D253" s="301"/>
      <c r="E253" s="301"/>
      <c r="F253" s="301"/>
      <c r="G253" s="302"/>
    </row>
    <row r="254" spans="1:7" ht="28.5" customHeight="1" thickBot="1">
      <c r="A254" s="319"/>
      <c r="B254" s="42" t="s">
        <v>458</v>
      </c>
      <c r="C254" s="36" t="s">
        <v>42</v>
      </c>
      <c r="D254" s="45">
        <v>3</v>
      </c>
      <c r="E254" s="39">
        <v>50</v>
      </c>
      <c r="F254" s="46">
        <f aca="true" t="shared" si="10" ref="F254:F259">SUM(D254*E254)</f>
        <v>150</v>
      </c>
      <c r="G254" s="49" t="s">
        <v>358</v>
      </c>
    </row>
    <row r="255" spans="1:7" ht="29.25" thickBot="1">
      <c r="A255" s="311"/>
      <c r="B255" s="35" t="s">
        <v>356</v>
      </c>
      <c r="C255" s="37" t="s">
        <v>1</v>
      </c>
      <c r="D255" s="47">
        <v>2</v>
      </c>
      <c r="E255" s="41">
        <v>80</v>
      </c>
      <c r="F255" s="48">
        <f t="shared" si="10"/>
        <v>160</v>
      </c>
      <c r="G255" s="32" t="s">
        <v>359</v>
      </c>
    </row>
    <row r="256" spans="1:7" ht="29.25" thickBot="1">
      <c r="A256" s="311"/>
      <c r="B256" s="35" t="s">
        <v>357</v>
      </c>
      <c r="C256" s="37" t="s">
        <v>42</v>
      </c>
      <c r="D256" s="47">
        <v>3</v>
      </c>
      <c r="E256" s="41">
        <v>30</v>
      </c>
      <c r="F256" s="48">
        <f t="shared" si="10"/>
        <v>90</v>
      </c>
      <c r="G256" s="32" t="s">
        <v>360</v>
      </c>
    </row>
    <row r="257" spans="1:7" ht="17.25" thickBot="1">
      <c r="A257" s="311"/>
      <c r="B257" s="35"/>
      <c r="C257" s="37"/>
      <c r="D257" s="47"/>
      <c r="E257" s="41"/>
      <c r="F257" s="48">
        <f t="shared" si="10"/>
        <v>0</v>
      </c>
      <c r="G257" s="32"/>
    </row>
    <row r="258" spans="1:7" ht="17.25" thickBot="1">
      <c r="A258" s="311"/>
      <c r="B258" s="35"/>
      <c r="C258" s="37"/>
      <c r="D258" s="47"/>
      <c r="E258" s="41"/>
      <c r="F258" s="48">
        <f t="shared" si="10"/>
        <v>0</v>
      </c>
      <c r="G258" s="32"/>
    </row>
    <row r="259" spans="1:7" ht="17.25" thickBot="1">
      <c r="A259" s="312"/>
      <c r="B259" s="35"/>
      <c r="C259" s="37"/>
      <c r="D259" s="47"/>
      <c r="E259" s="41"/>
      <c r="F259" s="48">
        <f t="shared" si="10"/>
        <v>0</v>
      </c>
      <c r="G259" s="32"/>
    </row>
    <row r="260" spans="1:7" ht="17.25" thickBot="1">
      <c r="A260" s="298" t="s">
        <v>12</v>
      </c>
      <c r="B260" s="306"/>
      <c r="C260" s="306"/>
      <c r="D260" s="306"/>
      <c r="E260" s="299"/>
      <c r="F260" s="22">
        <f>SUM(F254:F259)</f>
        <v>400</v>
      </c>
      <c r="G260" s="6"/>
    </row>
    <row r="261" spans="1:7" ht="14.25" customHeight="1" thickBot="1">
      <c r="A261" s="298" t="s">
        <v>18</v>
      </c>
      <c r="B261" s="306"/>
      <c r="C261" s="306"/>
      <c r="D261" s="306"/>
      <c r="E261" s="299"/>
      <c r="F261" s="22">
        <f>F252+F260</f>
        <v>553.04</v>
      </c>
      <c r="G261" s="6"/>
    </row>
    <row r="262" spans="1:7" ht="14.25" customHeight="1">
      <c r="A262" s="246" t="s">
        <v>587</v>
      </c>
      <c r="B262" s="245" t="s">
        <v>588</v>
      </c>
      <c r="C262" s="245"/>
      <c r="D262" s="245" t="s">
        <v>589</v>
      </c>
      <c r="E262" s="245"/>
      <c r="F262" s="247" t="s">
        <v>590</v>
      </c>
      <c r="G262" s="29"/>
    </row>
    <row r="263" ht="21" customHeight="1"/>
    <row r="264" spans="1:7" ht="16.5">
      <c r="A264" s="307" t="s">
        <v>596</v>
      </c>
      <c r="B264" s="307"/>
      <c r="C264" s="318"/>
      <c r="G264" s="1" t="s">
        <v>0</v>
      </c>
    </row>
    <row r="265" spans="1:8" ht="17.25" thickBot="1">
      <c r="A265" s="309" t="s">
        <v>17</v>
      </c>
      <c r="B265" s="309"/>
      <c r="C265" s="309"/>
      <c r="D265" s="309"/>
      <c r="E265" s="309"/>
      <c r="F265" s="309"/>
      <c r="G265" s="309"/>
      <c r="H265" s="17"/>
    </row>
    <row r="266" spans="1:8" ht="17.25" thickBot="1">
      <c r="A266" s="298" t="s">
        <v>2</v>
      </c>
      <c r="B266" s="299"/>
      <c r="C266" s="7" t="s">
        <v>3</v>
      </c>
      <c r="D266" s="7" t="s">
        <v>4</v>
      </c>
      <c r="E266" s="4" t="s">
        <v>5</v>
      </c>
      <c r="F266" s="4" t="s">
        <v>6</v>
      </c>
      <c r="G266" s="16" t="s">
        <v>7</v>
      </c>
      <c r="H266" s="2"/>
    </row>
    <row r="267" spans="1:7" ht="17.25" thickBot="1">
      <c r="A267" s="300" t="s">
        <v>14</v>
      </c>
      <c r="B267" s="301"/>
      <c r="C267" s="301"/>
      <c r="D267" s="301"/>
      <c r="E267" s="301"/>
      <c r="F267" s="301"/>
      <c r="G267" s="302"/>
    </row>
    <row r="268" spans="1:7" ht="29.25" customHeight="1" thickBot="1">
      <c r="A268" s="303" t="s">
        <v>9</v>
      </c>
      <c r="B268" s="42" t="s">
        <v>94</v>
      </c>
      <c r="C268" s="36" t="s">
        <v>85</v>
      </c>
      <c r="D268" s="38">
        <v>16</v>
      </c>
      <c r="E268" s="38">
        <v>0.8</v>
      </c>
      <c r="F268" s="22">
        <f>D268*E268</f>
        <v>12.8</v>
      </c>
      <c r="G268" s="43" t="s">
        <v>100</v>
      </c>
    </row>
    <row r="269" spans="1:7" ht="34.5" customHeight="1" thickBot="1">
      <c r="A269" s="304"/>
      <c r="B269" s="158" t="s">
        <v>523</v>
      </c>
      <c r="C269" s="155"/>
      <c r="D269" s="159">
        <v>1</v>
      </c>
      <c r="E269" s="160">
        <v>0.24</v>
      </c>
      <c r="F269" s="150">
        <f>D269*E269</f>
        <v>0.24</v>
      </c>
      <c r="G269" s="161" t="s">
        <v>585</v>
      </c>
    </row>
    <row r="270" spans="1:7" ht="29.25" thickBot="1">
      <c r="A270" s="322"/>
      <c r="B270" s="35" t="s">
        <v>336</v>
      </c>
      <c r="C270" s="37" t="s">
        <v>85</v>
      </c>
      <c r="D270" s="40">
        <v>60</v>
      </c>
      <c r="E270" s="40">
        <v>0.4</v>
      </c>
      <c r="F270" s="22">
        <f aca="true" t="shared" si="11" ref="F270:F280">D270*E270</f>
        <v>24</v>
      </c>
      <c r="G270" s="44" t="s">
        <v>97</v>
      </c>
    </row>
    <row r="271" spans="1:7" ht="29.25" thickBot="1">
      <c r="A271" s="322"/>
      <c r="B271" s="158" t="s">
        <v>591</v>
      </c>
      <c r="C271" s="37"/>
      <c r="D271" s="159">
        <v>1</v>
      </c>
      <c r="E271" s="159">
        <v>0.46</v>
      </c>
      <c r="F271" s="150">
        <f t="shared" si="11"/>
        <v>0.46</v>
      </c>
      <c r="G271" s="161" t="s">
        <v>585</v>
      </c>
    </row>
    <row r="272" spans="1:7" ht="17.25" thickBot="1">
      <c r="A272" s="322"/>
      <c r="B272" s="34" t="s">
        <v>82</v>
      </c>
      <c r="C272" s="37" t="s">
        <v>96</v>
      </c>
      <c r="D272" s="40">
        <v>200</v>
      </c>
      <c r="E272" s="40">
        <v>0.2</v>
      </c>
      <c r="F272" s="22">
        <f t="shared" si="11"/>
        <v>40</v>
      </c>
      <c r="G272" s="44" t="s">
        <v>354</v>
      </c>
    </row>
    <row r="273" spans="1:7" ht="17.25" thickBot="1">
      <c r="A273" s="322"/>
      <c r="B273" s="164" t="s">
        <v>586</v>
      </c>
      <c r="C273" s="37" t="s">
        <v>20</v>
      </c>
      <c r="D273" s="40">
        <v>120</v>
      </c>
      <c r="E273" s="40">
        <v>0.08</v>
      </c>
      <c r="F273" s="22">
        <f t="shared" si="11"/>
        <v>9.6</v>
      </c>
      <c r="G273" s="44" t="s">
        <v>353</v>
      </c>
    </row>
    <row r="274" spans="1:7" ht="44.25" customHeight="1" thickBot="1">
      <c r="A274" s="322"/>
      <c r="B274" s="164" t="s">
        <v>95</v>
      </c>
      <c r="C274" s="155" t="s">
        <v>87</v>
      </c>
      <c r="D274" s="159">
        <v>1</v>
      </c>
      <c r="E274" s="159">
        <v>24</v>
      </c>
      <c r="F274" s="150">
        <f t="shared" si="11"/>
        <v>24</v>
      </c>
      <c r="G274" s="161" t="s">
        <v>593</v>
      </c>
    </row>
    <row r="275" spans="1:7" ht="29.25" thickBot="1">
      <c r="A275" s="322"/>
      <c r="B275" s="158" t="s">
        <v>83</v>
      </c>
      <c r="C275" s="155" t="s">
        <v>87</v>
      </c>
      <c r="D275" s="159">
        <v>1</v>
      </c>
      <c r="E275" s="159">
        <v>50</v>
      </c>
      <c r="F275" s="150">
        <f t="shared" si="11"/>
        <v>50</v>
      </c>
      <c r="G275" s="161" t="s">
        <v>99</v>
      </c>
    </row>
    <row r="276" spans="1:7" ht="17.25" thickBot="1">
      <c r="A276" s="322"/>
      <c r="B276" s="158" t="s">
        <v>84</v>
      </c>
      <c r="C276" s="51" t="s">
        <v>87</v>
      </c>
      <c r="D276" s="4">
        <v>1</v>
      </c>
      <c r="E276" s="159">
        <v>30</v>
      </c>
      <c r="F276" s="150">
        <f t="shared" si="11"/>
        <v>30</v>
      </c>
      <c r="G276" s="44" t="s">
        <v>91</v>
      </c>
    </row>
    <row r="277" spans="1:7" ht="17.25" thickBot="1">
      <c r="A277" s="323"/>
      <c r="B277" s="5"/>
      <c r="C277" s="4"/>
      <c r="D277" s="4"/>
      <c r="E277" s="18"/>
      <c r="F277" s="22">
        <f t="shared" si="11"/>
        <v>0</v>
      </c>
      <c r="G277" s="6"/>
    </row>
    <row r="278" spans="1:7" ht="17.25" thickBot="1">
      <c r="A278" s="304" t="s">
        <v>15</v>
      </c>
      <c r="B278" s="9"/>
      <c r="C278" s="11"/>
      <c r="D278" s="11"/>
      <c r="E278" s="19"/>
      <c r="F278" s="23">
        <f t="shared" si="11"/>
        <v>0</v>
      </c>
      <c r="G278" s="12" t="s">
        <v>1</v>
      </c>
    </row>
    <row r="279" spans="1:7" ht="17.25" customHeight="1" thickBot="1">
      <c r="A279" s="322"/>
      <c r="B279" s="8"/>
      <c r="C279" s="13"/>
      <c r="D279" s="13"/>
      <c r="E279" s="20"/>
      <c r="F279" s="23">
        <f t="shared" si="11"/>
        <v>0</v>
      </c>
      <c r="G279" s="6" t="s">
        <v>1</v>
      </c>
    </row>
    <row r="280" spans="1:7" ht="17.25" thickBot="1">
      <c r="A280" s="322"/>
      <c r="B280" s="5"/>
      <c r="C280" s="4"/>
      <c r="D280" s="4"/>
      <c r="E280" s="18"/>
      <c r="F280" s="23">
        <f t="shared" si="11"/>
        <v>0</v>
      </c>
      <c r="G280" s="6" t="s">
        <v>1</v>
      </c>
    </row>
    <row r="281" spans="1:7" ht="17.25" thickBot="1">
      <c r="A281" s="323"/>
      <c r="B281" s="5" t="s">
        <v>1</v>
      </c>
      <c r="C281" s="14"/>
      <c r="D281" s="14"/>
      <c r="E281" s="21"/>
      <c r="F281" s="22">
        <v>0</v>
      </c>
      <c r="G281" s="6"/>
    </row>
    <row r="282" spans="1:7" ht="17.25" thickBot="1">
      <c r="A282" s="298" t="s">
        <v>8</v>
      </c>
      <c r="B282" s="306"/>
      <c r="C282" s="306"/>
      <c r="D282" s="306"/>
      <c r="E282" s="299"/>
      <c r="F282" s="150">
        <f>SUM(F268:F281)</f>
        <v>191.1</v>
      </c>
      <c r="G282" s="6"/>
    </row>
    <row r="283" spans="1:7" ht="17.25" thickBot="1">
      <c r="A283" s="300" t="s">
        <v>10</v>
      </c>
      <c r="B283" s="301"/>
      <c r="C283" s="301"/>
      <c r="D283" s="301"/>
      <c r="E283" s="301"/>
      <c r="F283" s="301"/>
      <c r="G283" s="302"/>
    </row>
    <row r="284" spans="1:7" ht="17.25" thickBot="1">
      <c r="A284" s="311"/>
      <c r="B284" s="53" t="s">
        <v>101</v>
      </c>
      <c r="C284" s="37" t="s">
        <v>92</v>
      </c>
      <c r="D284" s="166">
        <v>2</v>
      </c>
      <c r="E284" s="160">
        <v>100</v>
      </c>
      <c r="F284" s="150">
        <f>D284*E284</f>
        <v>200</v>
      </c>
      <c r="G284" s="44" t="s">
        <v>104</v>
      </c>
    </row>
    <row r="285" spans="1:7" ht="17.25" thickBot="1">
      <c r="A285" s="312"/>
      <c r="B285" s="34" t="s">
        <v>102</v>
      </c>
      <c r="C285" s="37" t="s">
        <v>103</v>
      </c>
      <c r="D285" s="166">
        <v>1</v>
      </c>
      <c r="E285" s="160">
        <v>300</v>
      </c>
      <c r="F285" s="150">
        <f>D285*E285</f>
        <v>300</v>
      </c>
      <c r="G285" s="44" t="s">
        <v>104</v>
      </c>
    </row>
    <row r="286" spans="1:7" ht="17.25" thickBot="1">
      <c r="A286" s="298" t="s">
        <v>12</v>
      </c>
      <c r="B286" s="306"/>
      <c r="C286" s="306"/>
      <c r="D286" s="306"/>
      <c r="E286" s="299"/>
      <c r="F286" s="150">
        <f>SUM(F284:F285)</f>
        <v>500</v>
      </c>
      <c r="G286" s="6"/>
    </row>
    <row r="287" spans="1:7" ht="17.25" thickBot="1">
      <c r="A287" s="298" t="s">
        <v>18</v>
      </c>
      <c r="B287" s="306"/>
      <c r="C287" s="306"/>
      <c r="D287" s="306"/>
      <c r="E287" s="299"/>
      <c r="F287" s="150">
        <f>F282+F286</f>
        <v>691.1</v>
      </c>
      <c r="G287" s="6"/>
    </row>
    <row r="288" ht="16.5">
      <c r="A288" s="15" t="s">
        <v>13</v>
      </c>
    </row>
  </sheetData>
  <sheetProtection/>
  <mergeCells count="123">
    <mergeCell ref="A192:A194"/>
    <mergeCell ref="A231:E231"/>
    <mergeCell ref="A232:E232"/>
    <mergeCell ref="A235:B235"/>
    <mergeCell ref="A236:G236"/>
    <mergeCell ref="A214:A225"/>
    <mergeCell ref="A226:E226"/>
    <mergeCell ref="A227:G227"/>
    <mergeCell ref="A228:A230"/>
    <mergeCell ref="A213:G213"/>
    <mergeCell ref="A57:D57"/>
    <mergeCell ref="A78:C78"/>
    <mergeCell ref="A135:G135"/>
    <mergeCell ref="A152:E152"/>
    <mergeCell ref="A153:G153"/>
    <mergeCell ref="A154:A156"/>
    <mergeCell ref="A157:E157"/>
    <mergeCell ref="A158:E158"/>
    <mergeCell ref="A110:B110"/>
    <mergeCell ref="A126:G126"/>
    <mergeCell ref="A127:A129"/>
    <mergeCell ref="A130:E130"/>
    <mergeCell ref="A131:E131"/>
    <mergeCell ref="A137:G137"/>
    <mergeCell ref="A138:A147"/>
    <mergeCell ref="A148:A151"/>
    <mergeCell ref="A20:E20"/>
    <mergeCell ref="A21:G21"/>
    <mergeCell ref="A22:A25"/>
    <mergeCell ref="A26:E26"/>
    <mergeCell ref="A27:E27"/>
    <mergeCell ref="A75:E75"/>
    <mergeCell ref="A61:A64"/>
    <mergeCell ref="A65:A68"/>
    <mergeCell ref="A69:E69"/>
    <mergeCell ref="A70:G70"/>
    <mergeCell ref="A4:G4"/>
    <mergeCell ref="A5:B5"/>
    <mergeCell ref="A6:G6"/>
    <mergeCell ref="A7:A15"/>
    <mergeCell ref="A16:A19"/>
    <mergeCell ref="A3:C3"/>
    <mergeCell ref="A287:E287"/>
    <mergeCell ref="A261:E261"/>
    <mergeCell ref="A265:G265"/>
    <mergeCell ref="A266:B266"/>
    <mergeCell ref="A267:G267"/>
    <mergeCell ref="A278:A281"/>
    <mergeCell ref="A282:E282"/>
    <mergeCell ref="A264:C264"/>
    <mergeCell ref="A260:E260"/>
    <mergeCell ref="A284:A285"/>
    <mergeCell ref="A286:E286"/>
    <mergeCell ref="A283:G283"/>
    <mergeCell ref="A238:G238"/>
    <mergeCell ref="A239:A247"/>
    <mergeCell ref="A248:A251"/>
    <mergeCell ref="A254:A259"/>
    <mergeCell ref="A252:E252"/>
    <mergeCell ref="A268:A277"/>
    <mergeCell ref="A253:G253"/>
    <mergeCell ref="A210:B210"/>
    <mergeCell ref="A211:G211"/>
    <mergeCell ref="A212:B212"/>
    <mergeCell ref="A196:A199"/>
    <mergeCell ref="A200:E200"/>
    <mergeCell ref="A201:G201"/>
    <mergeCell ref="A202:A204"/>
    <mergeCell ref="A205:E205"/>
    <mergeCell ref="A180:G180"/>
    <mergeCell ref="A181:A183"/>
    <mergeCell ref="A184:E184"/>
    <mergeCell ref="A185:E185"/>
    <mergeCell ref="G193:H193"/>
    <mergeCell ref="A237:B237"/>
    <mergeCell ref="A190:B190"/>
    <mergeCell ref="A191:G191"/>
    <mergeCell ref="G192:H192"/>
    <mergeCell ref="A188:C188"/>
    <mergeCell ref="G194:H194"/>
    <mergeCell ref="A206:E206"/>
    <mergeCell ref="A189:G189"/>
    <mergeCell ref="A161:B161"/>
    <mergeCell ref="A162:G162"/>
    <mergeCell ref="A163:B163"/>
    <mergeCell ref="A164:G164"/>
    <mergeCell ref="A165:A174"/>
    <mergeCell ref="A175:A178"/>
    <mergeCell ref="A179:E179"/>
    <mergeCell ref="A30:C30"/>
    <mergeCell ref="A71:A73"/>
    <mergeCell ref="A74:E74"/>
    <mergeCell ref="A49:G49"/>
    <mergeCell ref="A50:A52"/>
    <mergeCell ref="A58:G58"/>
    <mergeCell ref="A59:B59"/>
    <mergeCell ref="A60:G60"/>
    <mergeCell ref="A32:B32"/>
    <mergeCell ref="A48:E48"/>
    <mergeCell ref="A44:A47"/>
    <mergeCell ref="A34:A43"/>
    <mergeCell ref="A54:E54"/>
    <mergeCell ref="A31:G31"/>
    <mergeCell ref="A53:E53"/>
    <mergeCell ref="A33:G33"/>
    <mergeCell ref="A79:G79"/>
    <mergeCell ref="A80:B80"/>
    <mergeCell ref="A81:G81"/>
    <mergeCell ref="A82:A93"/>
    <mergeCell ref="A108:B108"/>
    <mergeCell ref="A94:A97"/>
    <mergeCell ref="A109:G109"/>
    <mergeCell ref="A98:E98"/>
    <mergeCell ref="A99:G99"/>
    <mergeCell ref="A100:A102"/>
    <mergeCell ref="A103:E103"/>
    <mergeCell ref="A104:E104"/>
    <mergeCell ref="A136:B136"/>
    <mergeCell ref="A111:G111"/>
    <mergeCell ref="A112:A120"/>
    <mergeCell ref="A121:A124"/>
    <mergeCell ref="A125:E125"/>
    <mergeCell ref="A134:C134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1"/>
  <sheetViews>
    <sheetView zoomScale="140" zoomScaleNormal="140" zoomScalePageLayoutView="0" workbookViewId="0" topLeftCell="A136">
      <selection activeCell="G136" sqref="G136"/>
    </sheetView>
  </sheetViews>
  <sheetFormatPr defaultColWidth="9.00390625" defaultRowHeight="16.5"/>
  <cols>
    <col min="1" max="1" width="16.25390625" style="0" customWidth="1"/>
  </cols>
  <sheetData>
    <row r="1" ht="21">
      <c r="A1" s="10" t="s">
        <v>210</v>
      </c>
    </row>
    <row r="3" spans="1:7" ht="16.5">
      <c r="A3" s="338" t="s">
        <v>497</v>
      </c>
      <c r="B3" s="338"/>
      <c r="C3" s="339"/>
      <c r="G3" s="1" t="s">
        <v>0</v>
      </c>
    </row>
    <row r="4" spans="1:8" ht="17.25" thickBot="1">
      <c r="A4" s="309" t="s">
        <v>108</v>
      </c>
      <c r="B4" s="309"/>
      <c r="C4" s="309"/>
      <c r="D4" s="309"/>
      <c r="E4" s="309"/>
      <c r="F4" s="309"/>
      <c r="G4" s="309"/>
      <c r="H4" s="17"/>
    </row>
    <row r="5" spans="1:8" ht="17.25" thickBot="1">
      <c r="A5" s="298" t="s">
        <v>2</v>
      </c>
      <c r="B5" s="299"/>
      <c r="C5" s="7" t="s">
        <v>3</v>
      </c>
      <c r="D5" s="7" t="s">
        <v>4</v>
      </c>
      <c r="E5" s="4" t="s">
        <v>5</v>
      </c>
      <c r="F5" s="4" t="s">
        <v>6</v>
      </c>
      <c r="G5" s="16" t="s">
        <v>7</v>
      </c>
      <c r="H5" s="2"/>
    </row>
    <row r="6" spans="1:7" ht="17.25" thickBot="1">
      <c r="A6" s="300" t="s">
        <v>14</v>
      </c>
      <c r="B6" s="301"/>
      <c r="C6" s="301"/>
      <c r="D6" s="301"/>
      <c r="E6" s="301"/>
      <c r="F6" s="301"/>
      <c r="G6" s="302"/>
    </row>
    <row r="7" spans="1:9" ht="36" customHeight="1" thickBot="1">
      <c r="A7" s="303" t="s">
        <v>26</v>
      </c>
      <c r="B7" s="167" t="s">
        <v>336</v>
      </c>
      <c r="C7" s="66" t="s">
        <v>85</v>
      </c>
      <c r="D7" s="4">
        <v>24</v>
      </c>
      <c r="E7" s="18">
        <v>0.4</v>
      </c>
      <c r="F7" s="22">
        <f>D7*E7</f>
        <v>9.600000000000001</v>
      </c>
      <c r="G7" s="228" t="s">
        <v>113</v>
      </c>
      <c r="H7" s="30"/>
      <c r="I7" s="30"/>
    </row>
    <row r="8" spans="1:9" ht="36" customHeight="1" thickBot="1">
      <c r="A8" s="304"/>
      <c r="B8" s="203" t="s">
        <v>537</v>
      </c>
      <c r="C8" s="151" t="s">
        <v>186</v>
      </c>
      <c r="D8" s="151">
        <v>2</v>
      </c>
      <c r="E8" s="204">
        <v>0.09</v>
      </c>
      <c r="F8" s="205">
        <f>D8*E8</f>
        <v>0.18</v>
      </c>
      <c r="G8" s="229" t="s">
        <v>538</v>
      </c>
      <c r="H8" s="30"/>
      <c r="I8" s="30"/>
    </row>
    <row r="9" spans="1:8" ht="39.75" customHeight="1" thickBot="1">
      <c r="A9" s="304"/>
      <c r="B9" s="62" t="s">
        <v>337</v>
      </c>
      <c r="C9" s="66" t="s">
        <v>367</v>
      </c>
      <c r="D9" s="4">
        <v>42</v>
      </c>
      <c r="E9" s="18">
        <v>0.8</v>
      </c>
      <c r="F9" s="22">
        <f>D9*E9</f>
        <v>33.6</v>
      </c>
      <c r="G9" s="43" t="s">
        <v>114</v>
      </c>
      <c r="H9" s="29"/>
    </row>
    <row r="10" spans="1:8" ht="39.75" customHeight="1" thickBot="1">
      <c r="A10" s="304"/>
      <c r="B10" s="172" t="s">
        <v>537</v>
      </c>
      <c r="C10" s="151" t="s">
        <v>186</v>
      </c>
      <c r="D10" s="151">
        <v>1</v>
      </c>
      <c r="E10" s="204">
        <v>0.64</v>
      </c>
      <c r="F10" s="205">
        <f>D10*E10</f>
        <v>0.64</v>
      </c>
      <c r="G10" s="207" t="s">
        <v>539</v>
      </c>
      <c r="H10" s="29"/>
    </row>
    <row r="11" spans="1:9" ht="33" customHeight="1" thickBot="1">
      <c r="A11" s="304"/>
      <c r="B11" s="62" t="s">
        <v>368</v>
      </c>
      <c r="C11" s="66" t="s">
        <v>85</v>
      </c>
      <c r="D11" s="4">
        <v>42</v>
      </c>
      <c r="E11" s="18">
        <v>0.4</v>
      </c>
      <c r="F11" s="22">
        <f>D11*E11</f>
        <v>16.8</v>
      </c>
      <c r="G11" s="43" t="s">
        <v>115</v>
      </c>
      <c r="H11" s="29"/>
      <c r="I11" s="29"/>
    </row>
    <row r="12" spans="1:9" ht="38.25" customHeight="1" thickBot="1">
      <c r="A12" s="304"/>
      <c r="B12" s="206" t="s">
        <v>492</v>
      </c>
      <c r="C12" s="151" t="s">
        <v>186</v>
      </c>
      <c r="D12" s="151">
        <v>1</v>
      </c>
      <c r="E12" s="204">
        <v>0.32</v>
      </c>
      <c r="F12" s="205">
        <f>D12*E12</f>
        <v>0.32</v>
      </c>
      <c r="G12" s="207" t="s">
        <v>540</v>
      </c>
      <c r="H12" s="29"/>
      <c r="I12" s="29"/>
    </row>
    <row r="13" spans="1:9" ht="38.25" customHeight="1" thickBot="1">
      <c r="A13" s="304"/>
      <c r="B13" s="62" t="s">
        <v>95</v>
      </c>
      <c r="C13" s="66" t="s">
        <v>110</v>
      </c>
      <c r="D13" s="4">
        <v>75</v>
      </c>
      <c r="E13" s="18">
        <v>0.2</v>
      </c>
      <c r="F13" s="22">
        <f>D13*E13</f>
        <v>15</v>
      </c>
      <c r="G13" s="43" t="s">
        <v>111</v>
      </c>
      <c r="H13" s="29"/>
      <c r="I13" s="29"/>
    </row>
    <row r="14" spans="1:8" ht="33.75" customHeight="1" thickBot="1">
      <c r="A14" s="304"/>
      <c r="B14" s="62" t="s">
        <v>84</v>
      </c>
      <c r="C14" s="66" t="s">
        <v>87</v>
      </c>
      <c r="D14" s="4">
        <v>1</v>
      </c>
      <c r="E14" s="18">
        <v>7.5</v>
      </c>
      <c r="F14" s="22">
        <f>D14*E14</f>
        <v>7.5</v>
      </c>
      <c r="G14" s="43" t="s">
        <v>112</v>
      </c>
      <c r="H14" s="29"/>
    </row>
    <row r="15" spans="1:7" ht="17.25" thickBot="1">
      <c r="A15" s="303" t="s">
        <v>15</v>
      </c>
      <c r="B15" s="26"/>
      <c r="C15" s="11"/>
      <c r="D15" s="11"/>
      <c r="E15" s="19"/>
      <c r="F15" s="23">
        <f>D15*E15</f>
        <v>0</v>
      </c>
      <c r="G15" s="12" t="s">
        <v>107</v>
      </c>
    </row>
    <row r="16" spans="1:7" ht="17.25" customHeight="1" thickBot="1">
      <c r="A16" s="304"/>
      <c r="B16" s="27"/>
      <c r="C16" s="13"/>
      <c r="D16" s="13"/>
      <c r="E16" s="20"/>
      <c r="F16" s="23">
        <f>D16*E16</f>
        <v>0</v>
      </c>
      <c r="G16" s="6" t="s">
        <v>1</v>
      </c>
    </row>
    <row r="17" spans="1:7" ht="17.25" thickBot="1">
      <c r="A17" s="304"/>
      <c r="B17" s="25"/>
      <c r="C17" s="4"/>
      <c r="D17" s="4"/>
      <c r="E17" s="18"/>
      <c r="F17" s="23">
        <f>D17*E17</f>
        <v>0</v>
      </c>
      <c r="G17" s="6" t="s">
        <v>1</v>
      </c>
    </row>
    <row r="18" spans="1:7" ht="17.25" thickBot="1">
      <c r="A18" s="305"/>
      <c r="B18" s="25" t="s">
        <v>1</v>
      </c>
      <c r="C18" s="14"/>
      <c r="D18" s="14"/>
      <c r="E18" s="21"/>
      <c r="F18" s="22">
        <v>0</v>
      </c>
      <c r="G18" s="6"/>
    </row>
    <row r="19" spans="1:7" ht="17.25" thickBot="1">
      <c r="A19" s="298" t="s">
        <v>8</v>
      </c>
      <c r="B19" s="306"/>
      <c r="C19" s="306"/>
      <c r="D19" s="306"/>
      <c r="E19" s="299"/>
      <c r="F19" s="22">
        <f>SUM(F7:F18)</f>
        <v>83.64000000000001</v>
      </c>
      <c r="G19" s="6"/>
    </row>
    <row r="20" spans="1:7" ht="17.25" thickBot="1">
      <c r="A20" s="300" t="s">
        <v>10</v>
      </c>
      <c r="B20" s="301"/>
      <c r="C20" s="301"/>
      <c r="D20" s="301"/>
      <c r="E20" s="301"/>
      <c r="F20" s="301"/>
      <c r="G20" s="302"/>
    </row>
    <row r="21" spans="1:9" ht="21" customHeight="1" thickBot="1">
      <c r="A21" s="319" t="s">
        <v>11</v>
      </c>
      <c r="B21" s="24"/>
      <c r="C21" s="4"/>
      <c r="D21" s="4"/>
      <c r="E21" s="18"/>
      <c r="F21" s="22">
        <f>D21*E21</f>
        <v>0</v>
      </c>
      <c r="G21" s="54"/>
      <c r="H21" s="29"/>
      <c r="I21" s="29"/>
    </row>
    <row r="22" spans="1:7" ht="17.25" thickBot="1">
      <c r="A22" s="311"/>
      <c r="B22" s="5"/>
      <c r="C22" s="4"/>
      <c r="D22" s="4"/>
      <c r="E22" s="18"/>
      <c r="F22" s="22">
        <f>D22*E22</f>
        <v>0</v>
      </c>
      <c r="G22" s="6"/>
    </row>
    <row r="23" spans="1:7" ht="17.25" thickBot="1">
      <c r="A23" s="312"/>
      <c r="B23" s="5" t="s">
        <v>1</v>
      </c>
      <c r="C23" s="4" t="s">
        <v>1</v>
      </c>
      <c r="D23" s="4"/>
      <c r="E23" s="18"/>
      <c r="F23" s="22">
        <f>D23*E23</f>
        <v>0</v>
      </c>
      <c r="G23" s="6" t="s">
        <v>1</v>
      </c>
    </row>
    <row r="24" spans="1:7" ht="17.25" thickBot="1">
      <c r="A24" s="298" t="s">
        <v>12</v>
      </c>
      <c r="B24" s="306"/>
      <c r="C24" s="306"/>
      <c r="D24" s="306"/>
      <c r="E24" s="299"/>
      <c r="F24" s="22">
        <f>SUM(F21:F23)</f>
        <v>0</v>
      </c>
      <c r="G24" s="6"/>
    </row>
    <row r="25" spans="1:7" ht="17.25" thickBot="1">
      <c r="A25" s="298" t="s">
        <v>109</v>
      </c>
      <c r="B25" s="306"/>
      <c r="C25" s="306"/>
      <c r="D25" s="306"/>
      <c r="E25" s="299"/>
      <c r="F25" s="22">
        <f>F19+F24</f>
        <v>83.64000000000001</v>
      </c>
      <c r="G25" s="6"/>
    </row>
    <row r="26" ht="16.5">
      <c r="A26" s="15" t="s">
        <v>13</v>
      </c>
    </row>
    <row r="28" spans="1:7" ht="16.5">
      <c r="A28" s="307" t="s">
        <v>508</v>
      </c>
      <c r="B28" s="307"/>
      <c r="C28" s="318"/>
      <c r="G28" s="1" t="s">
        <v>0</v>
      </c>
    </row>
    <row r="29" spans="1:8" ht="17.25" thickBot="1">
      <c r="A29" s="309" t="s">
        <v>30</v>
      </c>
      <c r="B29" s="310"/>
      <c r="C29" s="310"/>
      <c r="D29" s="310"/>
      <c r="E29" s="310"/>
      <c r="F29" s="310"/>
      <c r="G29" s="310"/>
      <c r="H29" s="17"/>
    </row>
    <row r="30" spans="1:8" ht="17.25" thickBot="1">
      <c r="A30" s="298" t="s">
        <v>2</v>
      </c>
      <c r="B30" s="299"/>
      <c r="C30" s="7" t="s">
        <v>3</v>
      </c>
      <c r="D30" s="7" t="s">
        <v>4</v>
      </c>
      <c r="E30" s="4" t="s">
        <v>5</v>
      </c>
      <c r="F30" s="4" t="s">
        <v>6</v>
      </c>
      <c r="G30" s="16" t="s">
        <v>7</v>
      </c>
      <c r="H30" s="2"/>
    </row>
    <row r="31" spans="1:7" ht="17.25" thickBot="1">
      <c r="A31" s="300" t="s">
        <v>14</v>
      </c>
      <c r="B31" s="301"/>
      <c r="C31" s="301"/>
      <c r="D31" s="301"/>
      <c r="E31" s="301"/>
      <c r="F31" s="301"/>
      <c r="G31" s="302"/>
    </row>
    <row r="32" spans="1:7" ht="36" customHeight="1" thickBot="1">
      <c r="A32" s="303" t="s">
        <v>9</v>
      </c>
      <c r="B32" s="62" t="s">
        <v>509</v>
      </c>
      <c r="C32" s="66" t="s">
        <v>19</v>
      </c>
      <c r="D32" s="4">
        <v>15</v>
      </c>
      <c r="E32" s="18">
        <v>0.4</v>
      </c>
      <c r="F32" s="22">
        <f aca="true" t="shared" si="0" ref="F32:F42">D32*E32</f>
        <v>6</v>
      </c>
      <c r="G32" s="64" t="s">
        <v>511</v>
      </c>
    </row>
    <row r="33" spans="1:7" ht="36" customHeight="1" thickBot="1">
      <c r="A33" s="304"/>
      <c r="B33" s="172" t="s">
        <v>597</v>
      </c>
      <c r="C33" s="215" t="s">
        <v>510</v>
      </c>
      <c r="D33" s="151">
        <v>1</v>
      </c>
      <c r="E33" s="224">
        <v>0.115</v>
      </c>
      <c r="F33" s="225">
        <f t="shared" si="0"/>
        <v>0.115</v>
      </c>
      <c r="G33" s="196" t="s">
        <v>512</v>
      </c>
    </row>
    <row r="34" spans="1:7" ht="48" customHeight="1" thickBot="1">
      <c r="A34" s="322"/>
      <c r="B34" s="63" t="s">
        <v>28</v>
      </c>
      <c r="C34" s="66" t="s">
        <v>20</v>
      </c>
      <c r="D34" s="4">
        <v>50</v>
      </c>
      <c r="E34" s="18">
        <v>0.2</v>
      </c>
      <c r="F34" s="22">
        <f t="shared" si="0"/>
        <v>10</v>
      </c>
      <c r="G34" s="64" t="s">
        <v>29</v>
      </c>
    </row>
    <row r="35" spans="1:7" ht="27.75" customHeight="1" thickBot="1">
      <c r="A35" s="322"/>
      <c r="B35" s="156" t="s">
        <v>513</v>
      </c>
      <c r="C35" s="215" t="s">
        <v>20</v>
      </c>
      <c r="D35" s="151">
        <v>100</v>
      </c>
      <c r="E35" s="149">
        <v>0.08</v>
      </c>
      <c r="F35" s="150">
        <f t="shared" si="0"/>
        <v>8</v>
      </c>
      <c r="G35" s="196" t="s">
        <v>547</v>
      </c>
    </row>
    <row r="36" spans="1:7" ht="29.25" thickBot="1">
      <c r="A36" s="322"/>
      <c r="B36" s="154" t="s">
        <v>339</v>
      </c>
      <c r="C36" s="66"/>
      <c r="D36" s="151">
        <v>1</v>
      </c>
      <c r="E36" s="149">
        <v>32</v>
      </c>
      <c r="F36" s="150">
        <f t="shared" si="0"/>
        <v>32</v>
      </c>
      <c r="G36" s="196" t="s">
        <v>32</v>
      </c>
    </row>
    <row r="37" spans="1:7" ht="32.25" thickBot="1">
      <c r="A37" s="322"/>
      <c r="B37" s="63" t="s">
        <v>22</v>
      </c>
      <c r="C37" s="66"/>
      <c r="D37" s="4">
        <v>1</v>
      </c>
      <c r="E37" s="149">
        <v>7.5</v>
      </c>
      <c r="F37" s="150">
        <f t="shared" si="0"/>
        <v>7.5</v>
      </c>
      <c r="G37" s="64" t="s">
        <v>23</v>
      </c>
    </row>
    <row r="38" spans="1:7" ht="34.5" thickBot="1">
      <c r="A38" s="322"/>
      <c r="B38" s="156" t="s">
        <v>21</v>
      </c>
      <c r="C38" s="215" t="s">
        <v>20</v>
      </c>
      <c r="D38" s="151">
        <v>100</v>
      </c>
      <c r="E38" s="149">
        <v>0.2</v>
      </c>
      <c r="F38" s="150">
        <f t="shared" si="0"/>
        <v>20</v>
      </c>
      <c r="G38" s="172" t="s">
        <v>544</v>
      </c>
    </row>
    <row r="39" spans="1:7" ht="17.25" thickBot="1">
      <c r="A39" s="323"/>
      <c r="B39" s="5"/>
      <c r="C39" s="4"/>
      <c r="D39" s="4"/>
      <c r="E39" s="18"/>
      <c r="F39" s="22">
        <f t="shared" si="0"/>
        <v>0</v>
      </c>
      <c r="G39" s="6"/>
    </row>
    <row r="40" spans="1:7" ht="17.25" thickBot="1">
      <c r="A40" s="304" t="s">
        <v>15</v>
      </c>
      <c r="B40" s="9"/>
      <c r="C40" s="11"/>
      <c r="D40" s="11"/>
      <c r="E40" s="19"/>
      <c r="F40" s="23">
        <f t="shared" si="0"/>
        <v>0</v>
      </c>
      <c r="G40" s="12" t="s">
        <v>1</v>
      </c>
    </row>
    <row r="41" spans="1:7" ht="17.25" customHeight="1" thickBot="1">
      <c r="A41" s="322"/>
      <c r="B41" s="8"/>
      <c r="C41" s="13"/>
      <c r="D41" s="13"/>
      <c r="E41" s="20"/>
      <c r="F41" s="23">
        <f t="shared" si="0"/>
        <v>0</v>
      </c>
      <c r="G41" s="6" t="s">
        <v>1</v>
      </c>
    </row>
    <row r="42" spans="1:7" ht="17.25" thickBot="1">
      <c r="A42" s="322"/>
      <c r="B42" s="5"/>
      <c r="C42" s="4"/>
      <c r="D42" s="4"/>
      <c r="E42" s="18"/>
      <c r="F42" s="23">
        <f t="shared" si="0"/>
        <v>0</v>
      </c>
      <c r="G42" s="6" t="s">
        <v>1</v>
      </c>
    </row>
    <row r="43" spans="1:7" ht="17.25" thickBot="1">
      <c r="A43" s="323"/>
      <c r="B43" s="5" t="s">
        <v>1</v>
      </c>
      <c r="C43" s="14"/>
      <c r="D43" s="14"/>
      <c r="E43" s="21"/>
      <c r="F43" s="22">
        <v>0</v>
      </c>
      <c r="G43" s="6"/>
    </row>
    <row r="44" spans="1:7" ht="17.25" thickBot="1">
      <c r="A44" s="298" t="s">
        <v>8</v>
      </c>
      <c r="B44" s="306"/>
      <c r="C44" s="306"/>
      <c r="D44" s="306"/>
      <c r="E44" s="299"/>
      <c r="F44" s="232">
        <f>SUM(F32:F43)</f>
        <v>83.61500000000001</v>
      </c>
      <c r="G44" s="6"/>
    </row>
    <row r="45" spans="1:7" ht="17.25" thickBot="1">
      <c r="A45" s="300" t="s">
        <v>10</v>
      </c>
      <c r="B45" s="301"/>
      <c r="C45" s="301"/>
      <c r="D45" s="301"/>
      <c r="E45" s="301"/>
      <c r="F45" s="301"/>
      <c r="G45" s="302"/>
    </row>
    <row r="46" spans="1:7" ht="17.25" customHeight="1" thickBot="1">
      <c r="A46" s="319" t="s">
        <v>11</v>
      </c>
      <c r="B46" s="5" t="s">
        <v>1</v>
      </c>
      <c r="C46" s="4" t="s">
        <v>1</v>
      </c>
      <c r="D46" s="4"/>
      <c r="E46" s="18"/>
      <c r="F46" s="22">
        <f>D46*E46</f>
        <v>0</v>
      </c>
      <c r="G46" s="6" t="s">
        <v>1</v>
      </c>
    </row>
    <row r="47" spans="1:7" ht="17.25" thickBot="1">
      <c r="A47" s="311"/>
      <c r="B47" s="5"/>
      <c r="C47" s="4"/>
      <c r="D47" s="4"/>
      <c r="E47" s="18"/>
      <c r="F47" s="22">
        <f>D47*E47</f>
        <v>0</v>
      </c>
      <c r="G47" s="6"/>
    </row>
    <row r="48" spans="1:7" ht="17.25" thickBot="1">
      <c r="A48" s="312"/>
      <c r="B48" s="5" t="s">
        <v>1</v>
      </c>
      <c r="C48" s="4" t="s">
        <v>1</v>
      </c>
      <c r="D48" s="4"/>
      <c r="E48" s="18"/>
      <c r="F48" s="22">
        <f>D48*E48</f>
        <v>0</v>
      </c>
      <c r="G48" s="6" t="s">
        <v>1</v>
      </c>
    </row>
    <row r="49" spans="1:7" ht="17.25" thickBot="1">
      <c r="A49" s="298" t="s">
        <v>12</v>
      </c>
      <c r="B49" s="306"/>
      <c r="C49" s="306"/>
      <c r="D49" s="306"/>
      <c r="E49" s="299"/>
      <c r="F49" s="22">
        <f>SUM(F46:F48)</f>
        <v>0</v>
      </c>
      <c r="G49" s="6"/>
    </row>
    <row r="50" spans="1:7" ht="17.25" thickBot="1">
      <c r="A50" s="298" t="s">
        <v>31</v>
      </c>
      <c r="B50" s="306"/>
      <c r="C50" s="306"/>
      <c r="D50" s="306"/>
      <c r="E50" s="299"/>
      <c r="F50" s="232">
        <f>F44+F49</f>
        <v>83.61500000000001</v>
      </c>
      <c r="G50" s="6"/>
    </row>
    <row r="51" ht="16.5">
      <c r="A51" s="15" t="s">
        <v>13</v>
      </c>
    </row>
    <row r="53" spans="1:7" ht="16.5">
      <c r="A53" s="330" t="s">
        <v>514</v>
      </c>
      <c r="B53" s="307"/>
      <c r="C53" s="318"/>
      <c r="D53" s="318"/>
      <c r="G53" s="1" t="s">
        <v>0</v>
      </c>
    </row>
    <row r="54" spans="1:8" ht="17.25" thickBot="1">
      <c r="A54" s="309" t="s">
        <v>30</v>
      </c>
      <c r="B54" s="310"/>
      <c r="C54" s="310"/>
      <c r="D54" s="310"/>
      <c r="E54" s="310"/>
      <c r="F54" s="310"/>
      <c r="G54" s="310"/>
      <c r="H54" s="17"/>
    </row>
    <row r="55" spans="1:8" ht="17.25" thickBot="1">
      <c r="A55" s="298" t="s">
        <v>2</v>
      </c>
      <c r="B55" s="299"/>
      <c r="C55" s="7" t="s">
        <v>3</v>
      </c>
      <c r="D55" s="7" t="s">
        <v>4</v>
      </c>
      <c r="E55" s="4" t="s">
        <v>5</v>
      </c>
      <c r="F55" s="4" t="s">
        <v>6</v>
      </c>
      <c r="G55" s="16" t="s">
        <v>7</v>
      </c>
      <c r="H55" s="2"/>
    </row>
    <row r="56" spans="1:7" ht="17.25" thickBot="1">
      <c r="A56" s="300" t="s">
        <v>14</v>
      </c>
      <c r="B56" s="301"/>
      <c r="C56" s="301"/>
      <c r="D56" s="301"/>
      <c r="E56" s="301"/>
      <c r="F56" s="301"/>
      <c r="G56" s="302"/>
    </row>
    <row r="57" spans="1:7" ht="32.25" thickBot="1">
      <c r="A57" s="335" t="s">
        <v>26</v>
      </c>
      <c r="B57" s="63" t="s">
        <v>21</v>
      </c>
      <c r="C57" s="66" t="s">
        <v>20</v>
      </c>
      <c r="D57" s="4">
        <v>50</v>
      </c>
      <c r="E57" s="18">
        <v>0.2</v>
      </c>
      <c r="F57" s="22">
        <f aca="true" t="shared" si="1" ref="F57:F66">D57*E57</f>
        <v>10</v>
      </c>
      <c r="G57" s="64" t="s">
        <v>370</v>
      </c>
    </row>
    <row r="58" spans="1:7" ht="21.75" thickBot="1">
      <c r="A58" s="322"/>
      <c r="B58" s="156" t="s">
        <v>517</v>
      </c>
      <c r="C58" s="66" t="s">
        <v>20</v>
      </c>
      <c r="D58" s="4">
        <v>60</v>
      </c>
      <c r="E58" s="18">
        <v>0.08</v>
      </c>
      <c r="F58" s="22">
        <f t="shared" si="1"/>
        <v>4.8</v>
      </c>
      <c r="G58" s="64" t="s">
        <v>369</v>
      </c>
    </row>
    <row r="59" spans="1:7" ht="32.25" thickBot="1">
      <c r="A59" s="322"/>
      <c r="B59" s="154" t="s">
        <v>339</v>
      </c>
      <c r="C59" s="66"/>
      <c r="D59" s="151">
        <v>1</v>
      </c>
      <c r="E59" s="149">
        <v>25</v>
      </c>
      <c r="F59" s="150">
        <f t="shared" si="1"/>
        <v>25</v>
      </c>
      <c r="G59" s="64" t="s">
        <v>43</v>
      </c>
    </row>
    <row r="60" spans="1:7" ht="32.25" thickBot="1">
      <c r="A60" s="322"/>
      <c r="B60" s="63" t="s">
        <v>22</v>
      </c>
      <c r="C60" s="66"/>
      <c r="D60" s="4">
        <v>1</v>
      </c>
      <c r="E60" s="18">
        <v>5</v>
      </c>
      <c r="F60" s="22">
        <f t="shared" si="1"/>
        <v>5</v>
      </c>
      <c r="G60" s="64" t="s">
        <v>23</v>
      </c>
    </row>
    <row r="61" spans="1:7" ht="17.25" thickBot="1">
      <c r="A61" s="322"/>
      <c r="B61" s="156" t="s">
        <v>548</v>
      </c>
      <c r="C61" s="151"/>
      <c r="D61" s="151">
        <v>50</v>
      </c>
      <c r="E61" s="149">
        <v>0.1</v>
      </c>
      <c r="F61" s="150">
        <f t="shared" si="1"/>
        <v>5</v>
      </c>
      <c r="G61" s="196" t="s">
        <v>549</v>
      </c>
    </row>
    <row r="62" spans="1:7" ht="17.25" thickBot="1">
      <c r="A62" s="322"/>
      <c r="B62" s="5"/>
      <c r="C62" s="4"/>
      <c r="D62" s="4"/>
      <c r="E62" s="18"/>
      <c r="F62" s="22">
        <f t="shared" si="1"/>
        <v>0</v>
      </c>
      <c r="G62" s="6"/>
    </row>
    <row r="63" spans="1:7" ht="17.25" thickBot="1">
      <c r="A63" s="323"/>
      <c r="B63" s="5"/>
      <c r="C63" s="4"/>
      <c r="D63" s="4"/>
      <c r="E63" s="18"/>
      <c r="F63" s="22">
        <f t="shared" si="1"/>
        <v>0</v>
      </c>
      <c r="G63" s="6"/>
    </row>
    <row r="64" spans="1:7" ht="17.25" thickBot="1">
      <c r="A64" s="304" t="s">
        <v>15</v>
      </c>
      <c r="B64" s="9"/>
      <c r="C64" s="11"/>
      <c r="D64" s="11"/>
      <c r="E64" s="19"/>
      <c r="F64" s="23">
        <f t="shared" si="1"/>
        <v>0</v>
      </c>
      <c r="G64" s="12" t="s">
        <v>1</v>
      </c>
    </row>
    <row r="65" spans="1:7" ht="17.25" customHeight="1" thickBot="1">
      <c r="A65" s="322"/>
      <c r="B65" s="8"/>
      <c r="C65" s="13"/>
      <c r="D65" s="13"/>
      <c r="E65" s="20"/>
      <c r="F65" s="23">
        <f t="shared" si="1"/>
        <v>0</v>
      </c>
      <c r="G65" s="6" t="s">
        <v>1</v>
      </c>
    </row>
    <row r="66" spans="1:7" ht="17.25" thickBot="1">
      <c r="A66" s="322"/>
      <c r="B66" s="5"/>
      <c r="C66" s="4"/>
      <c r="D66" s="4"/>
      <c r="E66" s="18"/>
      <c r="F66" s="23">
        <f t="shared" si="1"/>
        <v>0</v>
      </c>
      <c r="G66" s="6" t="s">
        <v>1</v>
      </c>
    </row>
    <row r="67" spans="1:7" ht="17.25" thickBot="1">
      <c r="A67" s="323"/>
      <c r="B67" s="5" t="s">
        <v>1</v>
      </c>
      <c r="C67" s="14"/>
      <c r="D67" s="14"/>
      <c r="E67" s="21"/>
      <c r="F67" s="22">
        <v>0</v>
      </c>
      <c r="G67" s="6"/>
    </row>
    <row r="68" spans="1:7" ht="17.25" thickBot="1">
      <c r="A68" s="298" t="s">
        <v>8</v>
      </c>
      <c r="B68" s="306"/>
      <c r="C68" s="306"/>
      <c r="D68" s="306"/>
      <c r="E68" s="299"/>
      <c r="F68" s="22">
        <f>SUM(F57:F67)</f>
        <v>49.8</v>
      </c>
      <c r="G68" s="6"/>
    </row>
    <row r="69" spans="1:7" ht="17.25" thickBot="1">
      <c r="A69" s="300" t="s">
        <v>10</v>
      </c>
      <c r="B69" s="301"/>
      <c r="C69" s="301"/>
      <c r="D69" s="301"/>
      <c r="E69" s="301"/>
      <c r="F69" s="301"/>
      <c r="G69" s="302"/>
    </row>
    <row r="70" spans="1:7" ht="17.25" customHeight="1" thickBot="1">
      <c r="A70" s="319" t="s">
        <v>11</v>
      </c>
      <c r="B70" s="5" t="s">
        <v>1</v>
      </c>
      <c r="C70" s="4" t="s">
        <v>1</v>
      </c>
      <c r="D70" s="4"/>
      <c r="E70" s="18"/>
      <c r="F70" s="22">
        <f>D70*E70</f>
        <v>0</v>
      </c>
      <c r="G70" s="6" t="s">
        <v>1</v>
      </c>
    </row>
    <row r="71" spans="1:7" ht="17.25" thickBot="1">
      <c r="A71" s="311"/>
      <c r="B71" s="5"/>
      <c r="C71" s="4"/>
      <c r="D71" s="4"/>
      <c r="E71" s="18"/>
      <c r="F71" s="22">
        <f>D71*E71</f>
        <v>0</v>
      </c>
      <c r="G71" s="6"/>
    </row>
    <row r="72" spans="1:7" ht="17.25" thickBot="1">
      <c r="A72" s="312"/>
      <c r="B72" s="5" t="s">
        <v>1</v>
      </c>
      <c r="C72" s="4" t="s">
        <v>1</v>
      </c>
      <c r="D72" s="4"/>
      <c r="E72" s="18"/>
      <c r="F72" s="22">
        <f>D72*E72</f>
        <v>0</v>
      </c>
      <c r="G72" s="6" t="s">
        <v>1</v>
      </c>
    </row>
    <row r="73" spans="1:7" ht="17.25" thickBot="1">
      <c r="A73" s="298" t="s">
        <v>12</v>
      </c>
      <c r="B73" s="306"/>
      <c r="C73" s="306"/>
      <c r="D73" s="306"/>
      <c r="E73" s="299"/>
      <c r="F73" s="22">
        <f>SUM(F70:F72)</f>
        <v>0</v>
      </c>
      <c r="G73" s="6"/>
    </row>
    <row r="74" spans="1:7" ht="17.25" thickBot="1">
      <c r="A74" s="298" t="s">
        <v>31</v>
      </c>
      <c r="B74" s="306"/>
      <c r="C74" s="306"/>
      <c r="D74" s="306"/>
      <c r="E74" s="299"/>
      <c r="F74" s="22">
        <f>F68+F73</f>
        <v>49.8</v>
      </c>
      <c r="G74" s="6"/>
    </row>
    <row r="75" ht="16.5">
      <c r="A75" s="15" t="s">
        <v>13</v>
      </c>
    </row>
    <row r="76" ht="16.5">
      <c r="A76" s="15"/>
    </row>
    <row r="77" spans="1:7" s="72" customFormat="1" ht="16.5">
      <c r="A77" s="316" t="s">
        <v>518</v>
      </c>
      <c r="B77" s="316"/>
      <c r="G77" s="1" t="s">
        <v>551</v>
      </c>
    </row>
    <row r="78" spans="1:7" s="72" customFormat="1" ht="17.25" thickBot="1">
      <c r="A78" s="309" t="s">
        <v>164</v>
      </c>
      <c r="B78" s="313"/>
      <c r="C78" s="313"/>
      <c r="D78" s="313"/>
      <c r="E78" s="313"/>
      <c r="F78" s="313"/>
      <c r="G78" s="313"/>
    </row>
    <row r="79" spans="1:7" s="72" customFormat="1" ht="17.25" thickBot="1">
      <c r="A79" s="298" t="s">
        <v>2</v>
      </c>
      <c r="B79" s="299"/>
      <c r="C79" s="7" t="s">
        <v>3</v>
      </c>
      <c r="D79" s="7" t="s">
        <v>4</v>
      </c>
      <c r="E79" s="4" t="s">
        <v>5</v>
      </c>
      <c r="F79" s="4" t="s">
        <v>6</v>
      </c>
      <c r="G79" s="16" t="s">
        <v>7</v>
      </c>
    </row>
    <row r="80" spans="1:7" s="72" customFormat="1" ht="17.25" thickBot="1">
      <c r="A80" s="300" t="s">
        <v>165</v>
      </c>
      <c r="B80" s="301"/>
      <c r="C80" s="301"/>
      <c r="D80" s="301"/>
      <c r="E80" s="301"/>
      <c r="F80" s="301"/>
      <c r="G80" s="302"/>
    </row>
    <row r="81" spans="1:7" s="72" customFormat="1" ht="69" customHeight="1" thickBot="1">
      <c r="A81" s="303" t="s">
        <v>9</v>
      </c>
      <c r="B81" s="242" t="s">
        <v>519</v>
      </c>
      <c r="C81" s="243" t="s">
        <v>166</v>
      </c>
      <c r="D81" s="4">
        <v>12</v>
      </c>
      <c r="E81" s="18">
        <v>0.55</v>
      </c>
      <c r="F81" s="22">
        <f aca="true" t="shared" si="2" ref="F81:F90">D81*E81</f>
        <v>6.6000000000000005</v>
      </c>
      <c r="G81" s="64" t="s">
        <v>167</v>
      </c>
    </row>
    <row r="82" spans="1:7" s="72" customFormat="1" ht="39.75" customHeight="1" thickBot="1">
      <c r="A82" s="304"/>
      <c r="B82" s="242" t="s">
        <v>523</v>
      </c>
      <c r="C82" s="243" t="s">
        <v>510</v>
      </c>
      <c r="D82" s="4">
        <v>1</v>
      </c>
      <c r="E82" s="241">
        <v>0.126</v>
      </c>
      <c r="F82" s="216">
        <f t="shared" si="2"/>
        <v>0.126</v>
      </c>
      <c r="G82" s="64" t="s">
        <v>527</v>
      </c>
    </row>
    <row r="83" spans="1:7" s="72" customFormat="1" ht="40.5" customHeight="1" thickBot="1">
      <c r="A83" s="314"/>
      <c r="B83" s="244" t="s">
        <v>513</v>
      </c>
      <c r="C83" s="243" t="s">
        <v>168</v>
      </c>
      <c r="D83" s="4">
        <v>120</v>
      </c>
      <c r="E83" s="18">
        <v>0.08</v>
      </c>
      <c r="F83" s="22">
        <f t="shared" si="2"/>
        <v>9.6</v>
      </c>
      <c r="G83" s="64" t="s">
        <v>169</v>
      </c>
    </row>
    <row r="84" spans="1:7" s="72" customFormat="1" ht="72" customHeight="1" thickBot="1">
      <c r="A84" s="314"/>
      <c r="B84" s="63" t="s">
        <v>82</v>
      </c>
      <c r="C84" s="4" t="s">
        <v>86</v>
      </c>
      <c r="D84" s="4">
        <v>120</v>
      </c>
      <c r="E84" s="18">
        <v>0.2</v>
      </c>
      <c r="F84" s="22">
        <f t="shared" si="2"/>
        <v>24</v>
      </c>
      <c r="G84" s="64" t="s">
        <v>170</v>
      </c>
    </row>
    <row r="85" spans="1:7" s="72" customFormat="1" ht="27.75" customHeight="1" thickBot="1">
      <c r="A85" s="314"/>
      <c r="B85" s="63" t="s">
        <v>159</v>
      </c>
      <c r="C85" s="4" t="s">
        <v>160</v>
      </c>
      <c r="D85" s="4">
        <v>3</v>
      </c>
      <c r="E85" s="18">
        <v>10</v>
      </c>
      <c r="F85" s="22">
        <f t="shared" si="2"/>
        <v>30</v>
      </c>
      <c r="G85" s="64" t="s">
        <v>129</v>
      </c>
    </row>
    <row r="86" spans="1:7" s="72" customFormat="1" ht="21.75" thickBot="1">
      <c r="A86" s="314"/>
      <c r="B86" s="63" t="s">
        <v>171</v>
      </c>
      <c r="C86" s="243" t="s">
        <v>168</v>
      </c>
      <c r="D86" s="4">
        <v>120</v>
      </c>
      <c r="E86" s="18">
        <v>0.07</v>
      </c>
      <c r="F86" s="22">
        <f t="shared" si="2"/>
        <v>8.4</v>
      </c>
      <c r="G86" s="64" t="s">
        <v>550</v>
      </c>
    </row>
    <row r="87" spans="1:7" s="72" customFormat="1" ht="21.75" thickBot="1">
      <c r="A87" s="315"/>
      <c r="B87" s="63" t="s">
        <v>63</v>
      </c>
      <c r="C87" s="4" t="s">
        <v>70</v>
      </c>
      <c r="D87" s="4">
        <v>120</v>
      </c>
      <c r="E87" s="18">
        <v>0.05</v>
      </c>
      <c r="F87" s="22">
        <v>6</v>
      </c>
      <c r="G87" s="64" t="s">
        <v>484</v>
      </c>
    </row>
    <row r="88" spans="1:7" s="72" customFormat="1" ht="17.25" thickBot="1">
      <c r="A88" s="304" t="s">
        <v>172</v>
      </c>
      <c r="B88" s="52"/>
      <c r="C88" s="11"/>
      <c r="D88" s="11"/>
      <c r="E88" s="19"/>
      <c r="F88" s="23">
        <f t="shared" si="2"/>
        <v>0</v>
      </c>
      <c r="G88" s="60" t="s">
        <v>173</v>
      </c>
    </row>
    <row r="89" spans="1:7" s="72" customFormat="1" ht="17.25" thickBot="1">
      <c r="A89" s="314"/>
      <c r="B89" s="34"/>
      <c r="C89" s="13"/>
      <c r="D89" s="13"/>
      <c r="E89" s="20"/>
      <c r="F89" s="23">
        <f t="shared" si="2"/>
        <v>0</v>
      </c>
      <c r="G89" s="5" t="s">
        <v>173</v>
      </c>
    </row>
    <row r="90" spans="1:7" s="72" customFormat="1" ht="17.25" thickBot="1">
      <c r="A90" s="314"/>
      <c r="B90" s="63"/>
      <c r="C90" s="4"/>
      <c r="D90" s="4"/>
      <c r="E90" s="18"/>
      <c r="F90" s="23">
        <f t="shared" si="2"/>
        <v>0</v>
      </c>
      <c r="G90" s="5" t="s">
        <v>173</v>
      </c>
    </row>
    <row r="91" spans="1:7" s="72" customFormat="1" ht="17.25" thickBot="1">
      <c r="A91" s="315"/>
      <c r="B91" s="63" t="s">
        <v>173</v>
      </c>
      <c r="C91" s="14"/>
      <c r="D91" s="14"/>
      <c r="E91" s="21"/>
      <c r="F91" s="22">
        <v>0</v>
      </c>
      <c r="G91" s="6"/>
    </row>
    <row r="92" spans="1:7" s="72" customFormat="1" ht="17.25" thickBot="1">
      <c r="A92" s="298" t="s">
        <v>8</v>
      </c>
      <c r="B92" s="306"/>
      <c r="C92" s="306"/>
      <c r="D92" s="306"/>
      <c r="E92" s="299"/>
      <c r="F92" s="22">
        <f>SUM(F81:F91)</f>
        <v>84.726</v>
      </c>
      <c r="G92" s="6"/>
    </row>
    <row r="93" spans="1:7" s="72" customFormat="1" ht="17.25" thickBot="1">
      <c r="A93" s="300" t="s">
        <v>10</v>
      </c>
      <c r="B93" s="301"/>
      <c r="C93" s="301"/>
      <c r="D93" s="301"/>
      <c r="E93" s="301"/>
      <c r="F93" s="301"/>
      <c r="G93" s="302"/>
    </row>
    <row r="94" spans="1:7" s="72" customFormat="1" ht="21.75" thickBot="1">
      <c r="A94" s="311" t="s">
        <v>528</v>
      </c>
      <c r="B94" s="63" t="s">
        <v>174</v>
      </c>
      <c r="C94" s="66" t="s">
        <v>175</v>
      </c>
      <c r="D94" s="4">
        <v>1</v>
      </c>
      <c r="E94" s="18">
        <v>25</v>
      </c>
      <c r="F94" s="22">
        <f>D94*E94</f>
        <v>25</v>
      </c>
      <c r="G94" s="64" t="s">
        <v>338</v>
      </c>
    </row>
    <row r="95" spans="1:7" s="72" customFormat="1" ht="35.25" customHeight="1" thickBot="1">
      <c r="A95" s="312"/>
      <c r="B95" s="5" t="s">
        <v>173</v>
      </c>
      <c r="C95" s="4" t="s">
        <v>173</v>
      </c>
      <c r="D95" s="4"/>
      <c r="E95" s="18"/>
      <c r="F95" s="22">
        <f>D95*E95</f>
        <v>0</v>
      </c>
      <c r="G95" s="6" t="s">
        <v>173</v>
      </c>
    </row>
    <row r="96" spans="1:7" s="72" customFormat="1" ht="17.25" thickBot="1">
      <c r="A96" s="298" t="s">
        <v>12</v>
      </c>
      <c r="B96" s="306"/>
      <c r="C96" s="306"/>
      <c r="D96" s="306"/>
      <c r="E96" s="299"/>
      <c r="F96" s="22">
        <f>SUM(F94:F95)</f>
        <v>25</v>
      </c>
      <c r="G96" s="6"/>
    </row>
    <row r="97" spans="1:7" s="72" customFormat="1" ht="17.25" thickBot="1">
      <c r="A97" s="298" t="s">
        <v>176</v>
      </c>
      <c r="B97" s="306"/>
      <c r="C97" s="306"/>
      <c r="D97" s="306"/>
      <c r="E97" s="299"/>
      <c r="F97" s="22">
        <f>F92+F96</f>
        <v>109.726</v>
      </c>
      <c r="G97" s="6"/>
    </row>
    <row r="98" s="72" customFormat="1" ht="16.5">
      <c r="A98" s="15" t="s">
        <v>13</v>
      </c>
    </row>
    <row r="99" ht="16.5">
      <c r="A99" s="15"/>
    </row>
    <row r="100" spans="1:7" ht="16.5">
      <c r="A100" s="333" t="s">
        <v>531</v>
      </c>
      <c r="B100" s="333"/>
      <c r="C100" s="334"/>
      <c r="D100" s="334"/>
      <c r="E100" s="334"/>
      <c r="G100" s="1" t="s">
        <v>163</v>
      </c>
    </row>
    <row r="101" spans="1:7" ht="17.25" thickBot="1">
      <c r="A101" s="309" t="s">
        <v>178</v>
      </c>
      <c r="B101" s="310"/>
      <c r="C101" s="310"/>
      <c r="D101" s="310"/>
      <c r="E101" s="310"/>
      <c r="F101" s="310"/>
      <c r="G101" s="310"/>
    </row>
    <row r="102" spans="1:7" ht="17.25" thickBot="1">
      <c r="A102" s="298" t="s">
        <v>2</v>
      </c>
      <c r="B102" s="299"/>
      <c r="C102" s="7" t="s">
        <v>3</v>
      </c>
      <c r="D102" s="7" t="s">
        <v>4</v>
      </c>
      <c r="E102" s="4" t="s">
        <v>5</v>
      </c>
      <c r="F102" s="4" t="s">
        <v>6</v>
      </c>
      <c r="G102" s="16" t="s">
        <v>7</v>
      </c>
    </row>
    <row r="103" spans="1:7" ht="17.25" thickBot="1">
      <c r="A103" s="300" t="s">
        <v>165</v>
      </c>
      <c r="B103" s="301"/>
      <c r="C103" s="301"/>
      <c r="D103" s="301"/>
      <c r="E103" s="301"/>
      <c r="F103" s="301"/>
      <c r="G103" s="302"/>
    </row>
    <row r="104" spans="1:7" ht="46.5" customHeight="1" thickBot="1">
      <c r="A104" s="303" t="s">
        <v>9</v>
      </c>
      <c r="B104" s="36" t="s">
        <v>361</v>
      </c>
      <c r="C104" s="16" t="s">
        <v>19</v>
      </c>
      <c r="D104" s="4">
        <v>12</v>
      </c>
      <c r="E104" s="18">
        <v>1.6</v>
      </c>
      <c r="F104" s="22">
        <f aca="true" t="shared" si="3" ref="F104:F115">D104*E104</f>
        <v>19.200000000000003</v>
      </c>
      <c r="G104" s="64" t="s">
        <v>138</v>
      </c>
    </row>
    <row r="105" spans="1:7" ht="46.5" customHeight="1" thickBot="1">
      <c r="A105" s="304"/>
      <c r="B105" s="218" t="s">
        <v>553</v>
      </c>
      <c r="C105" s="219" t="s">
        <v>510</v>
      </c>
      <c r="D105" s="176">
        <v>1</v>
      </c>
      <c r="E105" s="220">
        <v>0.366</v>
      </c>
      <c r="F105" s="221">
        <f t="shared" si="3"/>
        <v>0.366</v>
      </c>
      <c r="G105" s="217" t="s">
        <v>526</v>
      </c>
    </row>
    <row r="106" spans="1:7" ht="42" customHeight="1" thickBot="1">
      <c r="A106" s="322"/>
      <c r="B106" s="218" t="s">
        <v>530</v>
      </c>
      <c r="C106" s="67" t="s">
        <v>355</v>
      </c>
      <c r="D106" s="4">
        <v>6</v>
      </c>
      <c r="E106" s="18">
        <v>1</v>
      </c>
      <c r="F106" s="22">
        <f t="shared" si="3"/>
        <v>6</v>
      </c>
      <c r="G106" s="64" t="s">
        <v>139</v>
      </c>
    </row>
    <row r="107" spans="1:7" ht="34.5" customHeight="1" thickBot="1">
      <c r="A107" s="322"/>
      <c r="B107" s="37" t="s">
        <v>95</v>
      </c>
      <c r="C107" s="67" t="s">
        <v>179</v>
      </c>
      <c r="D107" s="151">
        <v>60</v>
      </c>
      <c r="E107" s="149">
        <v>0.1</v>
      </c>
      <c r="F107" s="150">
        <f t="shared" si="3"/>
        <v>6</v>
      </c>
      <c r="G107" s="64" t="s">
        <v>140</v>
      </c>
    </row>
    <row r="108" spans="1:7" ht="34.5" customHeight="1" thickBot="1">
      <c r="A108" s="322"/>
      <c r="B108" s="155" t="s">
        <v>513</v>
      </c>
      <c r="C108" s="67" t="s">
        <v>158</v>
      </c>
      <c r="D108" s="4">
        <v>120</v>
      </c>
      <c r="E108" s="18">
        <v>0.07</v>
      </c>
      <c r="F108" s="22">
        <f t="shared" si="3"/>
        <v>8.4</v>
      </c>
      <c r="G108" s="64" t="s">
        <v>340</v>
      </c>
    </row>
    <row r="109" spans="1:7" ht="34.5" customHeight="1" thickBot="1">
      <c r="A109" s="322"/>
      <c r="B109" s="51" t="s">
        <v>180</v>
      </c>
      <c r="C109" s="151" t="s">
        <v>341</v>
      </c>
      <c r="D109" s="151">
        <v>40</v>
      </c>
      <c r="E109" s="149">
        <v>0.2</v>
      </c>
      <c r="F109" s="150">
        <f t="shared" si="3"/>
        <v>8</v>
      </c>
      <c r="G109" s="64" t="s">
        <v>141</v>
      </c>
    </row>
    <row r="110" spans="1:7" ht="63" customHeight="1" thickBot="1">
      <c r="A110" s="322"/>
      <c r="B110" s="37" t="s">
        <v>182</v>
      </c>
      <c r="C110" s="4" t="s">
        <v>181</v>
      </c>
      <c r="D110" s="4">
        <v>1</v>
      </c>
      <c r="E110" s="18">
        <v>3</v>
      </c>
      <c r="F110" s="22">
        <f t="shared" si="3"/>
        <v>3</v>
      </c>
      <c r="G110" s="64" t="s">
        <v>50</v>
      </c>
    </row>
    <row r="111" spans="1:7" ht="21" customHeight="1" thickBot="1">
      <c r="A111" s="322"/>
      <c r="B111" s="68"/>
      <c r="C111" s="4"/>
      <c r="D111" s="4"/>
      <c r="E111" s="18"/>
      <c r="F111" s="22">
        <f t="shared" si="3"/>
        <v>0</v>
      </c>
      <c r="G111" s="6"/>
    </row>
    <row r="112" spans="1:7" ht="23.25" customHeight="1" thickBot="1">
      <c r="A112" s="323"/>
      <c r="B112" s="68"/>
      <c r="C112" s="4"/>
      <c r="D112" s="4"/>
      <c r="E112" s="18"/>
      <c r="F112" s="22">
        <f t="shared" si="3"/>
        <v>0</v>
      </c>
      <c r="G112" s="6"/>
    </row>
    <row r="113" spans="1:7" ht="17.25" thickBot="1">
      <c r="A113" s="304" t="s">
        <v>161</v>
      </c>
      <c r="B113" s="69"/>
      <c r="C113" s="11"/>
      <c r="D113" s="11"/>
      <c r="E113" s="19"/>
      <c r="F113" s="23">
        <f t="shared" si="3"/>
        <v>0</v>
      </c>
      <c r="G113" s="12" t="s">
        <v>162</v>
      </c>
    </row>
    <row r="114" spans="1:7" ht="17.25" thickBot="1">
      <c r="A114" s="322"/>
      <c r="B114" s="8"/>
      <c r="C114" s="13"/>
      <c r="D114" s="13"/>
      <c r="E114" s="20"/>
      <c r="F114" s="23">
        <f t="shared" si="3"/>
        <v>0</v>
      </c>
      <c r="G114" s="6" t="s">
        <v>162</v>
      </c>
    </row>
    <row r="115" spans="1:7" ht="17.25" thickBot="1">
      <c r="A115" s="322"/>
      <c r="B115" s="5"/>
      <c r="C115" s="4"/>
      <c r="D115" s="4"/>
      <c r="E115" s="18"/>
      <c r="F115" s="23">
        <f t="shared" si="3"/>
        <v>0</v>
      </c>
      <c r="G115" s="6" t="s">
        <v>162</v>
      </c>
    </row>
    <row r="116" spans="1:7" ht="17.25" thickBot="1">
      <c r="A116" s="323"/>
      <c r="B116" s="5" t="s">
        <v>162</v>
      </c>
      <c r="C116" s="14"/>
      <c r="D116" s="14"/>
      <c r="E116" s="21"/>
      <c r="F116" s="22">
        <v>0</v>
      </c>
      <c r="G116" s="6"/>
    </row>
    <row r="117" spans="1:7" ht="17.25" thickBot="1">
      <c r="A117" s="298" t="s">
        <v>8</v>
      </c>
      <c r="B117" s="306"/>
      <c r="C117" s="306"/>
      <c r="D117" s="306"/>
      <c r="E117" s="299"/>
      <c r="F117" s="222">
        <f>SUM(F104:F116)</f>
        <v>50.966</v>
      </c>
      <c r="G117" s="6"/>
    </row>
    <row r="118" spans="1:7" ht="17.25" thickBot="1">
      <c r="A118" s="300" t="s">
        <v>10</v>
      </c>
      <c r="B118" s="301"/>
      <c r="C118" s="301"/>
      <c r="D118" s="301"/>
      <c r="E118" s="301"/>
      <c r="F118" s="301"/>
      <c r="G118" s="302"/>
    </row>
    <row r="119" spans="1:7" ht="17.25" thickBot="1">
      <c r="A119" s="319" t="s">
        <v>11</v>
      </c>
      <c r="B119" s="5" t="s">
        <v>162</v>
      </c>
      <c r="C119" s="4" t="s">
        <v>162</v>
      </c>
      <c r="D119" s="4"/>
      <c r="E119" s="18"/>
      <c r="F119" s="22">
        <f>D119*E119</f>
        <v>0</v>
      </c>
      <c r="G119" s="6" t="s">
        <v>162</v>
      </c>
    </row>
    <row r="120" spans="1:7" ht="17.25" thickBot="1">
      <c r="A120" s="311"/>
      <c r="B120" s="5"/>
      <c r="C120" s="4"/>
      <c r="D120" s="4"/>
      <c r="E120" s="18"/>
      <c r="F120" s="22">
        <f>D120*E120</f>
        <v>0</v>
      </c>
      <c r="G120" s="6"/>
    </row>
    <row r="121" spans="1:7" ht="17.25" thickBot="1">
      <c r="A121" s="312"/>
      <c r="B121" s="5" t="s">
        <v>162</v>
      </c>
      <c r="C121" s="4" t="s">
        <v>162</v>
      </c>
      <c r="D121" s="4"/>
      <c r="E121" s="18"/>
      <c r="F121" s="22">
        <f>D121*E121</f>
        <v>0</v>
      </c>
      <c r="G121" s="6" t="s">
        <v>162</v>
      </c>
    </row>
    <row r="122" spans="1:7" ht="17.25" thickBot="1">
      <c r="A122" s="298" t="s">
        <v>12</v>
      </c>
      <c r="B122" s="306"/>
      <c r="C122" s="306"/>
      <c r="D122" s="306"/>
      <c r="E122" s="299"/>
      <c r="F122" s="22">
        <f>SUM(F119:F121)</f>
        <v>0</v>
      </c>
      <c r="G122" s="6"/>
    </row>
    <row r="123" spans="1:7" ht="17.25" thickBot="1">
      <c r="A123" s="298" t="s">
        <v>183</v>
      </c>
      <c r="B123" s="306"/>
      <c r="C123" s="306"/>
      <c r="D123" s="306"/>
      <c r="E123" s="299"/>
      <c r="F123" s="222">
        <f>F117+F122</f>
        <v>50.966</v>
      </c>
      <c r="G123" s="6"/>
    </row>
    <row r="124" ht="16.5">
      <c r="A124" s="15" t="s">
        <v>13</v>
      </c>
    </row>
    <row r="125" ht="16.5">
      <c r="A125" s="15"/>
    </row>
    <row r="126" spans="1:7" ht="16.5">
      <c r="A126" s="307" t="s">
        <v>184</v>
      </c>
      <c r="B126" s="307"/>
      <c r="C126" s="318"/>
      <c r="G126" s="1" t="s">
        <v>163</v>
      </c>
    </row>
    <row r="127" spans="1:8" ht="17.25" thickBot="1">
      <c r="A127" s="309" t="s">
        <v>164</v>
      </c>
      <c r="B127" s="310"/>
      <c r="C127" s="310"/>
      <c r="D127" s="310"/>
      <c r="E127" s="310"/>
      <c r="F127" s="310"/>
      <c r="G127" s="310"/>
      <c r="H127" s="17"/>
    </row>
    <row r="128" spans="1:8" ht="17.25" thickBot="1">
      <c r="A128" s="298" t="s">
        <v>2</v>
      </c>
      <c r="B128" s="299"/>
      <c r="C128" s="7" t="s">
        <v>3</v>
      </c>
      <c r="D128" s="7" t="s">
        <v>4</v>
      </c>
      <c r="E128" s="4" t="s">
        <v>5</v>
      </c>
      <c r="F128" s="4" t="s">
        <v>6</v>
      </c>
      <c r="G128" s="16" t="s">
        <v>7</v>
      </c>
      <c r="H128" s="2"/>
    </row>
    <row r="129" spans="1:7" ht="17.25" thickBot="1">
      <c r="A129" s="300" t="s">
        <v>165</v>
      </c>
      <c r="B129" s="301"/>
      <c r="C129" s="301"/>
      <c r="D129" s="301"/>
      <c r="E129" s="301"/>
      <c r="F129" s="301"/>
      <c r="G129" s="302"/>
    </row>
    <row r="130" spans="1:7" ht="38.25" customHeight="1" thickBot="1">
      <c r="A130" s="303" t="s">
        <v>9</v>
      </c>
      <c r="B130" s="237" t="s">
        <v>361</v>
      </c>
      <c r="C130" s="4" t="s">
        <v>185</v>
      </c>
      <c r="D130" s="4">
        <v>12</v>
      </c>
      <c r="E130" s="18">
        <v>1.6</v>
      </c>
      <c r="F130" s="22">
        <f aca="true" t="shared" si="4" ref="F130:F135">D130*E130</f>
        <v>19.200000000000003</v>
      </c>
      <c r="G130" s="234" t="s">
        <v>143</v>
      </c>
    </row>
    <row r="131" spans="1:7" ht="51.75" customHeight="1" thickBot="1">
      <c r="A131" s="304"/>
      <c r="B131" s="203" t="s">
        <v>553</v>
      </c>
      <c r="C131" s="151"/>
      <c r="D131" s="151">
        <v>1</v>
      </c>
      <c r="E131" s="149">
        <v>0.37</v>
      </c>
      <c r="F131" s="150">
        <f t="shared" si="4"/>
        <v>0.37</v>
      </c>
      <c r="G131" s="236" t="s">
        <v>554</v>
      </c>
    </row>
    <row r="132" spans="1:7" ht="39" customHeight="1" thickBot="1">
      <c r="A132" s="322"/>
      <c r="B132" s="61" t="s">
        <v>121</v>
      </c>
      <c r="C132" s="4" t="s">
        <v>185</v>
      </c>
      <c r="D132" s="4">
        <v>6</v>
      </c>
      <c r="E132" s="18">
        <v>0.8</v>
      </c>
      <c r="F132" s="22">
        <f t="shared" si="4"/>
        <v>4.800000000000001</v>
      </c>
      <c r="G132" s="200" t="s">
        <v>143</v>
      </c>
    </row>
    <row r="133" spans="1:7" ht="52.5" customHeight="1" thickBot="1">
      <c r="A133" s="322"/>
      <c r="B133" s="172" t="s">
        <v>553</v>
      </c>
      <c r="C133" s="151"/>
      <c r="D133" s="151">
        <v>1</v>
      </c>
      <c r="E133" s="149">
        <v>0.09</v>
      </c>
      <c r="F133" s="150">
        <f t="shared" si="4"/>
        <v>0.09</v>
      </c>
      <c r="G133" s="236" t="s">
        <v>560</v>
      </c>
    </row>
    <row r="134" spans="1:7" ht="39.75" customHeight="1" thickBot="1">
      <c r="A134" s="322"/>
      <c r="B134" s="172" t="s">
        <v>343</v>
      </c>
      <c r="C134" s="4" t="s">
        <v>186</v>
      </c>
      <c r="D134" s="4">
        <v>2</v>
      </c>
      <c r="E134" s="18">
        <v>2</v>
      </c>
      <c r="F134" s="22">
        <f t="shared" si="4"/>
        <v>4</v>
      </c>
      <c r="G134" s="200" t="s">
        <v>144</v>
      </c>
    </row>
    <row r="135" spans="1:7" ht="48" customHeight="1" thickBot="1">
      <c r="A135" s="322"/>
      <c r="B135" s="172" t="s">
        <v>563</v>
      </c>
      <c r="C135" s="4"/>
      <c r="D135" s="151">
        <v>2</v>
      </c>
      <c r="E135" s="149">
        <v>0.04</v>
      </c>
      <c r="F135" s="150">
        <f t="shared" si="4"/>
        <v>0.08</v>
      </c>
      <c r="G135" s="236" t="s">
        <v>556</v>
      </c>
    </row>
    <row r="136" spans="1:7" ht="52.5" customHeight="1" thickBot="1">
      <c r="A136" s="322"/>
      <c r="B136" s="172" t="s">
        <v>344</v>
      </c>
      <c r="C136" s="151" t="s">
        <v>557</v>
      </c>
      <c r="D136" s="151">
        <v>5</v>
      </c>
      <c r="E136" s="149">
        <v>2</v>
      </c>
      <c r="F136" s="150">
        <v>10</v>
      </c>
      <c r="G136" s="223" t="s">
        <v>598</v>
      </c>
    </row>
    <row r="137" spans="1:7" ht="33.75" customHeight="1" thickBot="1">
      <c r="A137" s="322"/>
      <c r="B137" s="172" t="s">
        <v>558</v>
      </c>
      <c r="C137" s="4" t="s">
        <v>186</v>
      </c>
      <c r="D137" s="4">
        <v>50</v>
      </c>
      <c r="E137" s="18">
        <v>0.08</v>
      </c>
      <c r="F137" s="22">
        <f aca="true" t="shared" si="5" ref="F137:F143">D137*E137</f>
        <v>4</v>
      </c>
      <c r="G137" s="200" t="s">
        <v>562</v>
      </c>
    </row>
    <row r="138" spans="1:7" ht="36.75" customHeight="1" thickBot="1">
      <c r="A138" s="322"/>
      <c r="B138" s="172" t="s">
        <v>460</v>
      </c>
      <c r="C138" s="151" t="s">
        <v>187</v>
      </c>
      <c r="D138" s="151">
        <v>2</v>
      </c>
      <c r="E138" s="149">
        <v>4</v>
      </c>
      <c r="F138" s="150">
        <f t="shared" si="5"/>
        <v>8</v>
      </c>
      <c r="G138" s="223" t="s">
        <v>461</v>
      </c>
    </row>
    <row r="139" spans="1:7" ht="57" thickBot="1">
      <c r="A139" s="322"/>
      <c r="B139" s="61" t="s">
        <v>182</v>
      </c>
      <c r="C139" s="4" t="s">
        <v>181</v>
      </c>
      <c r="D139" s="4">
        <v>1</v>
      </c>
      <c r="E139" s="18">
        <v>3</v>
      </c>
      <c r="F139" s="22">
        <f t="shared" si="5"/>
        <v>3</v>
      </c>
      <c r="G139" s="200" t="s">
        <v>50</v>
      </c>
    </row>
    <row r="140" spans="1:7" ht="17.25" thickBot="1">
      <c r="A140" s="323"/>
      <c r="B140" s="5"/>
      <c r="C140" s="4"/>
      <c r="D140" s="4"/>
      <c r="E140" s="18"/>
      <c r="F140" s="22">
        <f t="shared" si="5"/>
        <v>0</v>
      </c>
      <c r="G140" s="6"/>
    </row>
    <row r="141" spans="1:7" ht="17.25" thickBot="1">
      <c r="A141" s="304" t="s">
        <v>161</v>
      </c>
      <c r="B141" s="9"/>
      <c r="C141" s="11"/>
      <c r="D141" s="11"/>
      <c r="E141" s="19"/>
      <c r="F141" s="23">
        <f t="shared" si="5"/>
        <v>0</v>
      </c>
      <c r="G141" s="12" t="s">
        <v>162</v>
      </c>
    </row>
    <row r="142" spans="1:7" ht="17.25" customHeight="1" thickBot="1">
      <c r="A142" s="322"/>
      <c r="B142" s="8"/>
      <c r="C142" s="13"/>
      <c r="D142" s="13"/>
      <c r="E142" s="20"/>
      <c r="F142" s="23">
        <f t="shared" si="5"/>
        <v>0</v>
      </c>
      <c r="G142" s="6" t="s">
        <v>162</v>
      </c>
    </row>
    <row r="143" spans="1:7" ht="17.25" thickBot="1">
      <c r="A143" s="322"/>
      <c r="B143" s="5"/>
      <c r="C143" s="4"/>
      <c r="D143" s="4"/>
      <c r="E143" s="18"/>
      <c r="F143" s="23">
        <f t="shared" si="5"/>
        <v>0</v>
      </c>
      <c r="G143" s="6" t="s">
        <v>162</v>
      </c>
    </row>
    <row r="144" spans="1:7" ht="17.25" thickBot="1">
      <c r="A144" s="323"/>
      <c r="B144" s="5" t="s">
        <v>162</v>
      </c>
      <c r="C144" s="14"/>
      <c r="D144" s="14"/>
      <c r="E144" s="21"/>
      <c r="F144" s="22">
        <v>0</v>
      </c>
      <c r="G144" s="6"/>
    </row>
    <row r="145" spans="1:7" ht="17.25" thickBot="1">
      <c r="A145" s="298" t="s">
        <v>8</v>
      </c>
      <c r="B145" s="306"/>
      <c r="C145" s="306"/>
      <c r="D145" s="306"/>
      <c r="E145" s="299"/>
      <c r="F145" s="22">
        <f>SUM(F130:F144)</f>
        <v>53.540000000000006</v>
      </c>
      <c r="G145" s="6"/>
    </row>
    <row r="146" spans="1:7" ht="17.25" thickBot="1">
      <c r="A146" s="300" t="s">
        <v>10</v>
      </c>
      <c r="B146" s="301"/>
      <c r="C146" s="301"/>
      <c r="D146" s="301"/>
      <c r="E146" s="301"/>
      <c r="F146" s="301"/>
      <c r="G146" s="302"/>
    </row>
    <row r="147" spans="1:7" ht="17.25" customHeight="1" thickBot="1">
      <c r="A147" s="319" t="s">
        <v>11</v>
      </c>
      <c r="B147" s="5" t="s">
        <v>162</v>
      </c>
      <c r="C147" s="4" t="s">
        <v>162</v>
      </c>
      <c r="D147" s="4"/>
      <c r="E147" s="18"/>
      <c r="F147" s="22">
        <f>D147*E147</f>
        <v>0</v>
      </c>
      <c r="G147" s="6" t="s">
        <v>162</v>
      </c>
    </row>
    <row r="148" spans="1:7" ht="17.25" thickBot="1">
      <c r="A148" s="311"/>
      <c r="B148" s="5"/>
      <c r="C148" s="4"/>
      <c r="D148" s="4"/>
      <c r="E148" s="18"/>
      <c r="F148" s="22">
        <f>D148*E148</f>
        <v>0</v>
      </c>
      <c r="G148" s="6"/>
    </row>
    <row r="149" spans="1:7" ht="17.25" thickBot="1">
      <c r="A149" s="312"/>
      <c r="B149" s="5" t="s">
        <v>162</v>
      </c>
      <c r="C149" s="4" t="s">
        <v>162</v>
      </c>
      <c r="D149" s="4"/>
      <c r="E149" s="18"/>
      <c r="F149" s="22">
        <f>D149*E149</f>
        <v>0</v>
      </c>
      <c r="G149" s="6" t="s">
        <v>162</v>
      </c>
    </row>
    <row r="150" spans="1:7" ht="17.25" thickBot="1">
      <c r="A150" s="298" t="s">
        <v>12</v>
      </c>
      <c r="B150" s="306"/>
      <c r="C150" s="306"/>
      <c r="D150" s="306"/>
      <c r="E150" s="299"/>
      <c r="F150" s="22">
        <f>SUM(F147:F149)</f>
        <v>0</v>
      </c>
      <c r="G150" s="6"/>
    </row>
    <row r="151" spans="1:7" ht="17.25" thickBot="1">
      <c r="A151" s="298" t="s">
        <v>183</v>
      </c>
      <c r="B151" s="306"/>
      <c r="C151" s="306"/>
      <c r="D151" s="306"/>
      <c r="E151" s="299"/>
      <c r="F151" s="22">
        <f>F145+F150</f>
        <v>53.540000000000006</v>
      </c>
      <c r="G151" s="6"/>
    </row>
    <row r="152" ht="16.5">
      <c r="A152" s="15" t="s">
        <v>13</v>
      </c>
    </row>
    <row r="153" ht="16.5">
      <c r="A153" s="15"/>
    </row>
    <row r="154" spans="1:7" ht="16.5">
      <c r="A154" s="307" t="s">
        <v>571</v>
      </c>
      <c r="B154" s="307"/>
      <c r="C154" s="318"/>
      <c r="G154" s="1" t="s">
        <v>163</v>
      </c>
    </row>
    <row r="155" spans="1:8" ht="17.25" thickBot="1">
      <c r="A155" s="309" t="s">
        <v>582</v>
      </c>
      <c r="B155" s="310"/>
      <c r="C155" s="310"/>
      <c r="D155" s="310"/>
      <c r="E155" s="310"/>
      <c r="F155" s="310"/>
      <c r="G155" s="310"/>
      <c r="H155" s="17"/>
    </row>
    <row r="156" spans="1:8" ht="17.25" thickBot="1">
      <c r="A156" s="298" t="s">
        <v>2</v>
      </c>
      <c r="B156" s="299"/>
      <c r="C156" s="7" t="s">
        <v>3</v>
      </c>
      <c r="D156" s="7" t="s">
        <v>4</v>
      </c>
      <c r="E156" s="4" t="s">
        <v>5</v>
      </c>
      <c r="F156" s="4" t="s">
        <v>6</v>
      </c>
      <c r="G156" s="16" t="s">
        <v>7</v>
      </c>
      <c r="H156" s="2"/>
    </row>
    <row r="157" spans="1:7" ht="17.25" thickBot="1">
      <c r="A157" s="300" t="s">
        <v>165</v>
      </c>
      <c r="B157" s="301"/>
      <c r="C157" s="301"/>
      <c r="D157" s="301"/>
      <c r="E157" s="301"/>
      <c r="F157" s="301"/>
      <c r="G157" s="302"/>
    </row>
    <row r="158" spans="1:7" ht="39.75" customHeight="1" thickBot="1">
      <c r="A158" s="303" t="s">
        <v>9</v>
      </c>
      <c r="B158" s="62" t="s">
        <v>346</v>
      </c>
      <c r="C158" s="4" t="s">
        <v>185</v>
      </c>
      <c r="D158" s="4">
        <v>48</v>
      </c>
      <c r="E158" s="18">
        <v>0.55</v>
      </c>
      <c r="F158" s="195">
        <f aca="true" t="shared" si="6" ref="F158:F170">D158*E158</f>
        <v>26.400000000000002</v>
      </c>
      <c r="G158" s="64" t="s">
        <v>151</v>
      </c>
    </row>
    <row r="159" spans="1:7" ht="37.5" customHeight="1" thickBot="1">
      <c r="A159" s="304"/>
      <c r="B159" s="154" t="s">
        <v>563</v>
      </c>
      <c r="C159" s="151"/>
      <c r="D159" s="151">
        <v>1</v>
      </c>
      <c r="E159" s="149">
        <v>0.5</v>
      </c>
      <c r="F159" s="197">
        <f t="shared" si="6"/>
        <v>0.5</v>
      </c>
      <c r="G159" s="196" t="s">
        <v>564</v>
      </c>
    </row>
    <row r="160" spans="1:7" ht="36" customHeight="1" thickBot="1">
      <c r="A160" s="322"/>
      <c r="B160" s="62" t="s">
        <v>336</v>
      </c>
      <c r="C160" s="4" t="s">
        <v>185</v>
      </c>
      <c r="D160" s="4">
        <v>80</v>
      </c>
      <c r="E160" s="18">
        <v>0.4</v>
      </c>
      <c r="F160" s="195">
        <f t="shared" si="6"/>
        <v>32</v>
      </c>
      <c r="G160" s="64" t="s">
        <v>152</v>
      </c>
    </row>
    <row r="161" spans="1:7" ht="42" customHeight="1" thickBot="1">
      <c r="A161" s="322"/>
      <c r="B161" s="154" t="s">
        <v>568</v>
      </c>
      <c r="C161" s="151"/>
      <c r="D161" s="151">
        <v>1</v>
      </c>
      <c r="E161" s="149">
        <v>0.61</v>
      </c>
      <c r="F161" s="197">
        <f t="shared" si="6"/>
        <v>0.61</v>
      </c>
      <c r="G161" s="196" t="s">
        <v>569</v>
      </c>
    </row>
    <row r="162" spans="1:7" ht="42.75" thickBot="1">
      <c r="A162" s="322"/>
      <c r="B162" s="63" t="s">
        <v>180</v>
      </c>
      <c r="C162" s="4" t="s">
        <v>188</v>
      </c>
      <c r="D162" s="4">
        <v>200</v>
      </c>
      <c r="E162" s="18">
        <v>0.2</v>
      </c>
      <c r="F162" s="22">
        <f t="shared" si="6"/>
        <v>40</v>
      </c>
      <c r="G162" s="64" t="s">
        <v>189</v>
      </c>
    </row>
    <row r="163" spans="1:7" ht="59.25" customHeight="1" thickBot="1">
      <c r="A163" s="322"/>
      <c r="B163" s="63" t="s">
        <v>190</v>
      </c>
      <c r="C163" s="4" t="s">
        <v>188</v>
      </c>
      <c r="D163" s="4">
        <v>110</v>
      </c>
      <c r="E163" s="18">
        <v>0.1</v>
      </c>
      <c r="F163" s="22">
        <f t="shared" si="6"/>
        <v>11</v>
      </c>
      <c r="G163" s="64" t="s">
        <v>154</v>
      </c>
    </row>
    <row r="164" spans="1:7" ht="39" customHeight="1" thickBot="1">
      <c r="A164" s="322"/>
      <c r="B164" s="63" t="s">
        <v>565</v>
      </c>
      <c r="C164" s="4" t="s">
        <v>160</v>
      </c>
      <c r="D164" s="4">
        <v>1</v>
      </c>
      <c r="E164" s="18">
        <v>10</v>
      </c>
      <c r="F164" s="22">
        <f t="shared" si="6"/>
        <v>10</v>
      </c>
      <c r="G164" s="64" t="s">
        <v>570</v>
      </c>
    </row>
    <row r="165" spans="1:7" ht="38.25" customHeight="1" thickBot="1">
      <c r="A165" s="322"/>
      <c r="B165" s="156" t="s">
        <v>566</v>
      </c>
      <c r="C165" s="4" t="s">
        <v>158</v>
      </c>
      <c r="D165" s="4">
        <v>100</v>
      </c>
      <c r="E165" s="18">
        <v>0.08</v>
      </c>
      <c r="F165" s="22">
        <f t="shared" si="6"/>
        <v>8</v>
      </c>
      <c r="G165" s="64" t="s">
        <v>362</v>
      </c>
    </row>
    <row r="166" spans="1:7" ht="29.25" customHeight="1" thickBot="1">
      <c r="A166" s="322"/>
      <c r="B166" s="156" t="s">
        <v>54</v>
      </c>
      <c r="C166" s="4" t="s">
        <v>49</v>
      </c>
      <c r="D166" s="4">
        <v>1</v>
      </c>
      <c r="E166" s="18">
        <v>10</v>
      </c>
      <c r="F166" s="22">
        <f t="shared" si="6"/>
        <v>10</v>
      </c>
      <c r="G166" s="196" t="s">
        <v>481</v>
      </c>
    </row>
    <row r="167" spans="1:7" ht="48.75" customHeight="1" thickBot="1">
      <c r="A167" s="322"/>
      <c r="B167" s="62" t="s">
        <v>182</v>
      </c>
      <c r="C167" s="4" t="s">
        <v>181</v>
      </c>
      <c r="D167" s="4">
        <v>1</v>
      </c>
      <c r="E167" s="18">
        <v>4</v>
      </c>
      <c r="F167" s="22">
        <f t="shared" si="6"/>
        <v>4</v>
      </c>
      <c r="G167" s="64" t="s">
        <v>112</v>
      </c>
    </row>
    <row r="168" spans="1:7" ht="17.25" thickBot="1">
      <c r="A168" s="304" t="s">
        <v>161</v>
      </c>
      <c r="B168" s="5"/>
      <c r="C168" s="11"/>
      <c r="D168" s="11"/>
      <c r="E168" s="19"/>
      <c r="F168" s="23">
        <f t="shared" si="6"/>
        <v>0</v>
      </c>
      <c r="G168" s="12" t="s">
        <v>162</v>
      </c>
    </row>
    <row r="169" spans="1:7" ht="17.25" customHeight="1" thickBot="1">
      <c r="A169" s="322"/>
      <c r="B169" s="5"/>
      <c r="C169" s="13"/>
      <c r="D169" s="13"/>
      <c r="E169" s="20"/>
      <c r="F169" s="23">
        <f t="shared" si="6"/>
        <v>0</v>
      </c>
      <c r="G169" s="6" t="s">
        <v>162</v>
      </c>
    </row>
    <row r="170" spans="1:7" ht="17.25" thickBot="1">
      <c r="A170" s="322"/>
      <c r="B170" s="5"/>
      <c r="C170" s="4"/>
      <c r="D170" s="4"/>
      <c r="E170" s="18"/>
      <c r="F170" s="23">
        <f t="shared" si="6"/>
        <v>0</v>
      </c>
      <c r="G170" s="6" t="s">
        <v>162</v>
      </c>
    </row>
    <row r="171" spans="1:7" ht="17.25" thickBot="1">
      <c r="A171" s="323"/>
      <c r="B171" s="9"/>
      <c r="C171" s="14"/>
      <c r="D171" s="14"/>
      <c r="E171" s="21"/>
      <c r="F171" s="22">
        <v>0</v>
      </c>
      <c r="G171" s="6"/>
    </row>
    <row r="172" spans="1:7" ht="17.25" thickBot="1">
      <c r="A172" s="55" t="s">
        <v>8</v>
      </c>
      <c r="B172" s="8"/>
      <c r="C172" s="56"/>
      <c r="D172" s="56"/>
      <c r="E172" s="57"/>
      <c r="F172" s="22">
        <f>SUM(F158:F171)</f>
        <v>142.51</v>
      </c>
      <c r="G172" s="6"/>
    </row>
    <row r="173" spans="1:7" ht="17.25" thickBot="1">
      <c r="A173" s="58" t="s">
        <v>10</v>
      </c>
      <c r="B173" s="5"/>
      <c r="C173" s="59"/>
      <c r="D173" s="59"/>
      <c r="E173" s="59"/>
      <c r="F173" s="59"/>
      <c r="G173" s="60"/>
    </row>
    <row r="174" spans="1:7" ht="17.25" customHeight="1" thickBot="1">
      <c r="A174" s="319" t="s">
        <v>11</v>
      </c>
      <c r="B174" s="5" t="s">
        <v>162</v>
      </c>
      <c r="C174" s="4" t="s">
        <v>162</v>
      </c>
      <c r="D174" s="4"/>
      <c r="E174" s="18"/>
      <c r="F174" s="22">
        <f>D174*E174</f>
        <v>0</v>
      </c>
      <c r="G174" s="6" t="s">
        <v>162</v>
      </c>
    </row>
    <row r="175" spans="1:7" ht="17.25" thickBot="1">
      <c r="A175" s="311"/>
      <c r="B175" s="56"/>
      <c r="C175" s="4"/>
      <c r="D175" s="4"/>
      <c r="E175" s="18"/>
      <c r="F175" s="22">
        <f>D175*E175</f>
        <v>0</v>
      </c>
      <c r="G175" s="6"/>
    </row>
    <row r="176" spans="1:7" ht="17.25" thickBot="1">
      <c r="A176" s="312"/>
      <c r="B176" s="59"/>
      <c r="C176" s="4" t="s">
        <v>162</v>
      </c>
      <c r="D176" s="4"/>
      <c r="E176" s="18"/>
      <c r="F176" s="22">
        <f>D176*E176</f>
        <v>0</v>
      </c>
      <c r="G176" s="6" t="s">
        <v>162</v>
      </c>
    </row>
    <row r="177" spans="1:7" ht="17.25" thickBot="1">
      <c r="A177" s="55" t="s">
        <v>12</v>
      </c>
      <c r="B177" s="5" t="s">
        <v>162</v>
      </c>
      <c r="C177" s="56"/>
      <c r="D177" s="56"/>
      <c r="E177" s="57"/>
      <c r="F177" s="22">
        <f>SUM(F174:F176)</f>
        <v>0</v>
      </c>
      <c r="G177" s="6"/>
    </row>
    <row r="178" spans="1:7" ht="17.25" thickBot="1">
      <c r="A178" s="55" t="s">
        <v>183</v>
      </c>
      <c r="B178" s="5"/>
      <c r="C178" s="56"/>
      <c r="D178" s="56"/>
      <c r="E178" s="57"/>
      <c r="F178" s="22">
        <f>F172+F177</f>
        <v>142.51</v>
      </c>
      <c r="G178" s="6"/>
    </row>
    <row r="179" ht="16.5">
      <c r="A179" s="15" t="s">
        <v>13</v>
      </c>
    </row>
    <row r="180" ht="16.5">
      <c r="A180" s="15"/>
    </row>
    <row r="181" spans="1:7" ht="16.5">
      <c r="A181" s="316" t="s">
        <v>193</v>
      </c>
      <c r="B181" s="316"/>
      <c r="G181" s="1" t="s">
        <v>163</v>
      </c>
    </row>
    <row r="182" spans="1:7" ht="17.25" thickBot="1">
      <c r="A182" s="309" t="s">
        <v>164</v>
      </c>
      <c r="B182" s="310"/>
      <c r="C182" s="310"/>
      <c r="D182" s="310"/>
      <c r="E182" s="310"/>
      <c r="F182" s="310"/>
      <c r="G182" s="310"/>
    </row>
    <row r="183" spans="1:7" ht="17.25" thickBot="1">
      <c r="A183" s="298" t="s">
        <v>2</v>
      </c>
      <c r="B183" s="299"/>
      <c r="C183" s="7" t="s">
        <v>3</v>
      </c>
      <c r="D183" s="7" t="s">
        <v>4</v>
      </c>
      <c r="E183" s="4" t="s">
        <v>5</v>
      </c>
      <c r="F183" s="4" t="s">
        <v>6</v>
      </c>
      <c r="G183" s="16" t="s">
        <v>7</v>
      </c>
    </row>
    <row r="184" spans="1:7" ht="17.25" thickBot="1">
      <c r="A184" s="300" t="s">
        <v>165</v>
      </c>
      <c r="B184" s="301"/>
      <c r="C184" s="301"/>
      <c r="D184" s="301"/>
      <c r="E184" s="301"/>
      <c r="F184" s="301"/>
      <c r="G184" s="302"/>
    </row>
    <row r="185" spans="1:7" ht="25.5" thickBot="1">
      <c r="A185" s="303" t="s">
        <v>9</v>
      </c>
      <c r="B185" s="152" t="s">
        <v>363</v>
      </c>
      <c r="C185" s="4" t="s">
        <v>158</v>
      </c>
      <c r="D185" s="4">
        <v>100</v>
      </c>
      <c r="E185" s="18">
        <v>0.2</v>
      </c>
      <c r="F185" s="22">
        <f aca="true" t="shared" si="7" ref="F185:F194">D185*E185</f>
        <v>20</v>
      </c>
      <c r="G185" s="32" t="s">
        <v>446</v>
      </c>
    </row>
    <row r="186" spans="1:7" ht="33.75" thickBot="1">
      <c r="A186" s="322"/>
      <c r="B186" s="5" t="s">
        <v>347</v>
      </c>
      <c r="C186" s="4" t="s">
        <v>158</v>
      </c>
      <c r="D186" s="4">
        <v>265</v>
      </c>
      <c r="E186" s="18">
        <v>0.2</v>
      </c>
      <c r="F186" s="22">
        <f t="shared" si="7"/>
        <v>53</v>
      </c>
      <c r="G186" s="32" t="s">
        <v>447</v>
      </c>
    </row>
    <row r="187" spans="1:7" ht="58.5" thickBot="1">
      <c r="A187" s="322"/>
      <c r="B187" s="5" t="s">
        <v>407</v>
      </c>
      <c r="C187" s="4" t="s">
        <v>158</v>
      </c>
      <c r="D187" s="4">
        <v>130</v>
      </c>
      <c r="E187" s="18">
        <v>0.2</v>
      </c>
      <c r="F187" s="22">
        <f t="shared" si="7"/>
        <v>26</v>
      </c>
      <c r="G187" s="32" t="s">
        <v>191</v>
      </c>
    </row>
    <row r="188" spans="1:7" ht="25.5" thickBot="1">
      <c r="A188" s="322"/>
      <c r="B188" s="5" t="s">
        <v>182</v>
      </c>
      <c r="C188" s="4" t="s">
        <v>181</v>
      </c>
      <c r="D188" s="4">
        <v>1</v>
      </c>
      <c r="E188" s="18">
        <v>5.2</v>
      </c>
      <c r="F188" s="22">
        <f t="shared" si="7"/>
        <v>5.2</v>
      </c>
      <c r="G188" s="32" t="s">
        <v>192</v>
      </c>
    </row>
    <row r="189" spans="1:7" ht="17.25" thickBot="1">
      <c r="A189" s="322"/>
      <c r="B189" s="5"/>
      <c r="C189" s="4"/>
      <c r="D189" s="4"/>
      <c r="E189" s="18"/>
      <c r="F189" s="22">
        <f t="shared" si="7"/>
        <v>0</v>
      </c>
      <c r="G189" s="6"/>
    </row>
    <row r="190" spans="1:7" ht="17.25" thickBot="1">
      <c r="A190" s="322"/>
      <c r="B190" s="5"/>
      <c r="C190" s="4"/>
      <c r="D190" s="4"/>
      <c r="E190" s="18"/>
      <c r="F190" s="22">
        <f t="shared" si="7"/>
        <v>0</v>
      </c>
      <c r="G190" s="6"/>
    </row>
    <row r="191" spans="1:7" ht="17.25" thickBot="1">
      <c r="A191" s="323"/>
      <c r="B191" s="5"/>
      <c r="C191" s="4"/>
      <c r="D191" s="4"/>
      <c r="E191" s="18"/>
      <c r="F191" s="22">
        <f t="shared" si="7"/>
        <v>0</v>
      </c>
      <c r="G191" s="6"/>
    </row>
    <row r="192" spans="1:7" ht="17.25" thickBot="1">
      <c r="A192" s="304" t="s">
        <v>161</v>
      </c>
      <c r="B192" s="9"/>
      <c r="C192" s="11"/>
      <c r="D192" s="11"/>
      <c r="E192" s="19"/>
      <c r="F192" s="23">
        <f t="shared" si="7"/>
        <v>0</v>
      </c>
      <c r="G192" s="12" t="s">
        <v>162</v>
      </c>
    </row>
    <row r="193" spans="1:7" ht="17.25" thickBot="1">
      <c r="A193" s="322"/>
      <c r="B193" s="8"/>
      <c r="C193" s="13"/>
      <c r="D193" s="13"/>
      <c r="E193" s="20"/>
      <c r="F193" s="23">
        <f t="shared" si="7"/>
        <v>0</v>
      </c>
      <c r="G193" s="6" t="s">
        <v>162</v>
      </c>
    </row>
    <row r="194" spans="1:7" ht="17.25" thickBot="1">
      <c r="A194" s="322"/>
      <c r="B194" s="5"/>
      <c r="C194" s="4"/>
      <c r="D194" s="4"/>
      <c r="E194" s="18"/>
      <c r="F194" s="23">
        <f t="shared" si="7"/>
        <v>0</v>
      </c>
      <c r="G194" s="6" t="s">
        <v>162</v>
      </c>
    </row>
    <row r="195" spans="1:7" ht="17.25" thickBot="1">
      <c r="A195" s="323"/>
      <c r="B195" s="5" t="s">
        <v>162</v>
      </c>
      <c r="C195" s="14"/>
      <c r="D195" s="14"/>
      <c r="E195" s="21"/>
      <c r="F195" s="22">
        <v>0</v>
      </c>
      <c r="G195" s="6"/>
    </row>
    <row r="196" spans="1:7" ht="17.25" thickBot="1">
      <c r="A196" s="298" t="s">
        <v>8</v>
      </c>
      <c r="B196" s="306"/>
      <c r="C196" s="306"/>
      <c r="D196" s="306"/>
      <c r="E196" s="299"/>
      <c r="F196" s="22">
        <f>SUM(F185:F195)</f>
        <v>104.2</v>
      </c>
      <c r="G196" s="6"/>
    </row>
    <row r="197" spans="1:7" ht="17.25" thickBot="1">
      <c r="A197" s="300" t="s">
        <v>10</v>
      </c>
      <c r="B197" s="301"/>
      <c r="C197" s="301"/>
      <c r="D197" s="301"/>
      <c r="E197" s="301"/>
      <c r="F197" s="301"/>
      <c r="G197" s="302"/>
    </row>
    <row r="198" spans="1:7" ht="17.25" thickBot="1">
      <c r="A198" s="336" t="s">
        <v>11</v>
      </c>
      <c r="B198" s="9" t="s">
        <v>364</v>
      </c>
      <c r="C198" s="16" t="s">
        <v>162</v>
      </c>
      <c r="D198" s="16"/>
      <c r="E198" s="238"/>
      <c r="F198" s="22">
        <f>D198*E198</f>
        <v>0</v>
      </c>
      <c r="G198" s="6" t="s">
        <v>162</v>
      </c>
    </row>
    <row r="199" spans="1:7" ht="17.25" thickBot="1">
      <c r="A199" s="336"/>
      <c r="B199" s="9"/>
      <c r="C199" s="16"/>
      <c r="D199" s="16"/>
      <c r="E199" s="238"/>
      <c r="F199" s="22">
        <f>D199*E199</f>
        <v>0</v>
      </c>
      <c r="G199" s="6"/>
    </row>
    <row r="200" spans="1:7" ht="17.25" thickBot="1">
      <c r="A200" s="336"/>
      <c r="B200" s="9" t="s">
        <v>162</v>
      </c>
      <c r="C200" s="16" t="s">
        <v>162</v>
      </c>
      <c r="D200" s="16"/>
      <c r="E200" s="238"/>
      <c r="F200" s="22">
        <f>D200*E200</f>
        <v>0</v>
      </c>
      <c r="G200" s="6" t="s">
        <v>162</v>
      </c>
    </row>
    <row r="201" spans="1:7" ht="17.25" thickBot="1">
      <c r="A201" s="239" t="s">
        <v>572</v>
      </c>
      <c r="B201" s="239"/>
      <c r="C201" s="9"/>
      <c r="D201" s="9"/>
      <c r="E201" s="9"/>
      <c r="F201" s="22">
        <f>SUM(F198:F200)</f>
        <v>0</v>
      </c>
      <c r="G201" s="6"/>
    </row>
    <row r="202" spans="1:7" ht="17.25" thickBot="1">
      <c r="A202" s="337" t="s">
        <v>183</v>
      </c>
      <c r="B202" s="337"/>
      <c r="C202" s="337"/>
      <c r="D202" s="337"/>
      <c r="E202" s="337"/>
      <c r="F202" s="22">
        <f>F196+F201</f>
        <v>104.2</v>
      </c>
      <c r="G202" s="6"/>
    </row>
    <row r="203" ht="16.5">
      <c r="A203" s="15" t="s">
        <v>583</v>
      </c>
    </row>
    <row r="204" ht="16.5">
      <c r="A204" s="15"/>
    </row>
    <row r="205" ht="16.5">
      <c r="A205" s="15"/>
    </row>
    <row r="206" spans="1:7" ht="16.5">
      <c r="A206" s="316" t="s">
        <v>207</v>
      </c>
      <c r="B206" s="316"/>
      <c r="G206" s="1" t="s">
        <v>163</v>
      </c>
    </row>
    <row r="207" spans="1:7" ht="17.25" thickBot="1">
      <c r="A207" s="309" t="s">
        <v>164</v>
      </c>
      <c r="B207" s="310"/>
      <c r="C207" s="310"/>
      <c r="D207" s="310"/>
      <c r="E207" s="310"/>
      <c r="F207" s="310"/>
      <c r="G207" s="310"/>
    </row>
    <row r="208" spans="1:7" ht="17.25" thickBot="1">
      <c r="A208" s="298" t="s">
        <v>2</v>
      </c>
      <c r="B208" s="299"/>
      <c r="C208" s="7" t="s">
        <v>3</v>
      </c>
      <c r="D208" s="7" t="s">
        <v>4</v>
      </c>
      <c r="E208" s="4" t="s">
        <v>5</v>
      </c>
      <c r="F208" s="4" t="s">
        <v>6</v>
      </c>
      <c r="G208" s="16" t="s">
        <v>7</v>
      </c>
    </row>
    <row r="209" spans="1:7" ht="17.25" thickBot="1">
      <c r="A209" s="300" t="s">
        <v>165</v>
      </c>
      <c r="B209" s="301"/>
      <c r="C209" s="301"/>
      <c r="D209" s="301"/>
      <c r="E209" s="301"/>
      <c r="F209" s="301"/>
      <c r="G209" s="302"/>
    </row>
    <row r="210" spans="1:7" ht="33.75" customHeight="1" thickBot="1">
      <c r="A210" s="303" t="s">
        <v>9</v>
      </c>
      <c r="B210" s="62" t="s">
        <v>361</v>
      </c>
      <c r="C210" s="66" t="s">
        <v>365</v>
      </c>
      <c r="D210" s="4">
        <v>15</v>
      </c>
      <c r="E210" s="18">
        <v>1.6</v>
      </c>
      <c r="F210" s="22">
        <f>D210*E210</f>
        <v>24</v>
      </c>
      <c r="G210" s="32" t="s">
        <v>195</v>
      </c>
    </row>
    <row r="211" spans="1:7" ht="32.25" customHeight="1" thickBot="1">
      <c r="A211" s="304"/>
      <c r="B211" s="154" t="s">
        <v>563</v>
      </c>
      <c r="C211" s="66"/>
      <c r="D211" s="151">
        <v>5</v>
      </c>
      <c r="E211" s="149">
        <v>0.09</v>
      </c>
      <c r="F211" s="150">
        <f>D211*E211</f>
        <v>0.44999999999999996</v>
      </c>
      <c r="G211" s="157" t="s">
        <v>573</v>
      </c>
    </row>
    <row r="212" spans="1:7" ht="27" customHeight="1" thickBot="1">
      <c r="A212" s="322"/>
      <c r="B212" s="154" t="s">
        <v>574</v>
      </c>
      <c r="C212" s="66" t="s">
        <v>158</v>
      </c>
      <c r="D212" s="4">
        <v>5</v>
      </c>
      <c r="E212" s="18">
        <v>2.36</v>
      </c>
      <c r="F212" s="22">
        <f aca="true" t="shared" si="8" ref="F212:F221">D212*E212</f>
        <v>11.799999999999999</v>
      </c>
      <c r="G212" s="32" t="s">
        <v>196</v>
      </c>
    </row>
    <row r="213" spans="1:7" ht="25.5" customHeight="1" thickBot="1">
      <c r="A213" s="322"/>
      <c r="B213" s="62" t="s">
        <v>190</v>
      </c>
      <c r="C213" s="66" t="s">
        <v>197</v>
      </c>
      <c r="D213" s="4">
        <v>5</v>
      </c>
      <c r="E213" s="18">
        <v>0.8</v>
      </c>
      <c r="F213" s="22">
        <v>4</v>
      </c>
      <c r="G213" s="32" t="s">
        <v>198</v>
      </c>
    </row>
    <row r="214" spans="1:7" ht="30" customHeight="1" thickBot="1">
      <c r="A214" s="322"/>
      <c r="B214" s="62" t="s">
        <v>366</v>
      </c>
      <c r="C214" s="66" t="s">
        <v>194</v>
      </c>
      <c r="D214" s="4">
        <v>8</v>
      </c>
      <c r="E214" s="18">
        <v>1.6</v>
      </c>
      <c r="F214" s="22">
        <f t="shared" si="8"/>
        <v>12.8</v>
      </c>
      <c r="G214" s="32" t="s">
        <v>199</v>
      </c>
    </row>
    <row r="215" spans="1:7" ht="30" customHeight="1" thickBot="1">
      <c r="A215" s="322"/>
      <c r="B215" s="154" t="s">
        <v>563</v>
      </c>
      <c r="C215" s="66"/>
      <c r="D215" s="151">
        <v>4</v>
      </c>
      <c r="E215" s="149">
        <v>0.06</v>
      </c>
      <c r="F215" s="150">
        <f>D215*E215</f>
        <v>0.24</v>
      </c>
      <c r="G215" s="157" t="s">
        <v>573</v>
      </c>
    </row>
    <row r="216" spans="1:7" ht="30" customHeight="1" thickBot="1">
      <c r="A216" s="322"/>
      <c r="B216" s="154" t="s">
        <v>574</v>
      </c>
      <c r="C216" s="66" t="s">
        <v>158</v>
      </c>
      <c r="D216" s="4">
        <v>4</v>
      </c>
      <c r="E216" s="18">
        <v>2.36</v>
      </c>
      <c r="F216" s="22">
        <f t="shared" si="8"/>
        <v>9.44</v>
      </c>
      <c r="G216" s="32" t="s">
        <v>200</v>
      </c>
    </row>
    <row r="217" spans="1:7" ht="30" customHeight="1" thickBot="1">
      <c r="A217" s="322"/>
      <c r="B217" s="62" t="s">
        <v>201</v>
      </c>
      <c r="C217" s="66" t="s">
        <v>202</v>
      </c>
      <c r="D217" s="4">
        <v>10</v>
      </c>
      <c r="E217" s="18">
        <v>0.4</v>
      </c>
      <c r="F217" s="22">
        <f t="shared" si="8"/>
        <v>4</v>
      </c>
      <c r="G217" s="32" t="s">
        <v>203</v>
      </c>
    </row>
    <row r="218" spans="1:7" ht="42" customHeight="1" thickBot="1">
      <c r="A218" s="322"/>
      <c r="B218" s="62" t="s">
        <v>180</v>
      </c>
      <c r="C218" s="66" t="s">
        <v>158</v>
      </c>
      <c r="D218" s="4">
        <v>100</v>
      </c>
      <c r="E218" s="18">
        <v>0.1</v>
      </c>
      <c r="F218" s="22">
        <f t="shared" si="8"/>
        <v>10</v>
      </c>
      <c r="G218" s="32" t="s">
        <v>204</v>
      </c>
    </row>
    <row r="219" spans="1:7" s="33" customFormat="1" ht="27.75" customHeight="1" thickBot="1">
      <c r="A219" s="322"/>
      <c r="B219" s="62" t="s">
        <v>159</v>
      </c>
      <c r="C219" s="66" t="s">
        <v>160</v>
      </c>
      <c r="D219" s="4">
        <v>5</v>
      </c>
      <c r="E219" s="18">
        <v>10</v>
      </c>
      <c r="F219" s="22">
        <f t="shared" si="8"/>
        <v>50</v>
      </c>
      <c r="G219" s="157" t="s">
        <v>349</v>
      </c>
    </row>
    <row r="220" spans="1:7" ht="25.5" customHeight="1" thickBot="1">
      <c r="A220" s="322"/>
      <c r="B220" s="62" t="s">
        <v>180</v>
      </c>
      <c r="C220" s="66" t="s">
        <v>158</v>
      </c>
      <c r="D220" s="4">
        <v>300</v>
      </c>
      <c r="E220" s="18">
        <v>0.02</v>
      </c>
      <c r="F220" s="22">
        <f t="shared" si="8"/>
        <v>6</v>
      </c>
      <c r="G220" s="32" t="s">
        <v>205</v>
      </c>
    </row>
    <row r="221" spans="1:7" ht="24.75" customHeight="1" thickBot="1">
      <c r="A221" s="322"/>
      <c r="B221" s="62" t="s">
        <v>182</v>
      </c>
      <c r="C221" s="66" t="s">
        <v>181</v>
      </c>
      <c r="D221" s="4">
        <v>1</v>
      </c>
      <c r="E221" s="18">
        <v>7.96</v>
      </c>
      <c r="F221" s="22">
        <f t="shared" si="8"/>
        <v>7.96</v>
      </c>
      <c r="G221" s="32" t="s">
        <v>206</v>
      </c>
    </row>
    <row r="222" spans="1:7" ht="17.25" thickBot="1">
      <c r="A222" s="298" t="s">
        <v>8</v>
      </c>
      <c r="B222" s="306"/>
      <c r="C222" s="306"/>
      <c r="D222" s="306"/>
      <c r="E222" s="299"/>
      <c r="F222" s="22">
        <f>SUM(F210:F221)</f>
        <v>140.69</v>
      </c>
      <c r="G222" s="6"/>
    </row>
    <row r="223" spans="1:7" ht="17.25" thickBot="1">
      <c r="A223" s="300" t="s">
        <v>10</v>
      </c>
      <c r="B223" s="301"/>
      <c r="C223" s="301"/>
      <c r="D223" s="301"/>
      <c r="E223" s="301"/>
      <c r="F223" s="301"/>
      <c r="G223" s="302"/>
    </row>
    <row r="224" spans="1:7" ht="17.25" thickBot="1">
      <c r="A224" s="319" t="s">
        <v>11</v>
      </c>
      <c r="B224" s="5" t="s">
        <v>162</v>
      </c>
      <c r="C224" s="4" t="s">
        <v>162</v>
      </c>
      <c r="D224" s="4"/>
      <c r="E224" s="18"/>
      <c r="F224" s="22">
        <f>D224*E224</f>
        <v>0</v>
      </c>
      <c r="G224" s="6" t="s">
        <v>162</v>
      </c>
    </row>
    <row r="225" spans="1:7" ht="17.25" thickBot="1">
      <c r="A225" s="311"/>
      <c r="B225" s="5"/>
      <c r="C225" s="4"/>
      <c r="D225" s="4"/>
      <c r="E225" s="18"/>
      <c r="F225" s="22">
        <f>D225*E225</f>
        <v>0</v>
      </c>
      <c r="G225" s="6"/>
    </row>
    <row r="226" spans="1:7" ht="17.25" thickBot="1">
      <c r="A226" s="312"/>
      <c r="B226" s="5" t="s">
        <v>162</v>
      </c>
      <c r="C226" s="4" t="s">
        <v>162</v>
      </c>
      <c r="D226" s="4"/>
      <c r="E226" s="18"/>
      <c r="F226" s="22">
        <f>D226*E226</f>
        <v>0</v>
      </c>
      <c r="G226" s="6" t="s">
        <v>162</v>
      </c>
    </row>
    <row r="227" spans="1:7" ht="17.25" thickBot="1">
      <c r="A227" s="298" t="s">
        <v>12</v>
      </c>
      <c r="B227" s="306"/>
      <c r="C227" s="306"/>
      <c r="D227" s="306"/>
      <c r="E227" s="299"/>
      <c r="F227" s="22">
        <f>SUM(F224:F226)</f>
        <v>0</v>
      </c>
      <c r="G227" s="6"/>
    </row>
    <row r="228" spans="1:7" ht="17.25" thickBot="1">
      <c r="A228" s="298" t="s">
        <v>183</v>
      </c>
      <c r="B228" s="306"/>
      <c r="C228" s="306"/>
      <c r="D228" s="306"/>
      <c r="E228" s="299"/>
      <c r="F228" s="22">
        <f>F222+F227</f>
        <v>140.69</v>
      </c>
      <c r="G228" s="6"/>
    </row>
    <row r="229" ht="16.5">
      <c r="A229" s="15" t="s">
        <v>13</v>
      </c>
    </row>
    <row r="231" spans="1:7" ht="16.5">
      <c r="A231" s="316" t="s">
        <v>208</v>
      </c>
      <c r="B231" s="316"/>
      <c r="G231" s="1" t="s">
        <v>0</v>
      </c>
    </row>
    <row r="232" spans="1:8" ht="17.25" thickBot="1">
      <c r="A232" s="309" t="s">
        <v>30</v>
      </c>
      <c r="B232" s="310"/>
      <c r="C232" s="310"/>
      <c r="D232" s="310"/>
      <c r="E232" s="310"/>
      <c r="F232" s="310"/>
      <c r="G232" s="310"/>
      <c r="H232" s="17"/>
    </row>
    <row r="233" spans="1:8" ht="17.25" thickBot="1">
      <c r="A233" s="298" t="s">
        <v>2</v>
      </c>
      <c r="B233" s="299"/>
      <c r="C233" s="7" t="s">
        <v>3</v>
      </c>
      <c r="D233" s="7" t="s">
        <v>4</v>
      </c>
      <c r="E233" s="4" t="s">
        <v>5</v>
      </c>
      <c r="F233" s="4" t="s">
        <v>6</v>
      </c>
      <c r="G233" s="16" t="s">
        <v>7</v>
      </c>
      <c r="H233" s="2"/>
    </row>
    <row r="234" spans="1:7" ht="17.25" thickBot="1">
      <c r="A234" s="300" t="s">
        <v>14</v>
      </c>
      <c r="B234" s="301"/>
      <c r="C234" s="301"/>
      <c r="D234" s="301"/>
      <c r="E234" s="301"/>
      <c r="F234" s="301"/>
      <c r="G234" s="302"/>
    </row>
    <row r="235" spans="1:7" ht="45.75" customHeight="1" thickBot="1">
      <c r="A235" s="303" t="s">
        <v>9</v>
      </c>
      <c r="B235" s="42" t="s">
        <v>81</v>
      </c>
      <c r="C235" s="36" t="s">
        <v>85</v>
      </c>
      <c r="D235" s="71">
        <v>20</v>
      </c>
      <c r="E235" s="71">
        <v>0.55</v>
      </c>
      <c r="F235" s="11">
        <f aca="true" t="shared" si="9" ref="F235:F246">D235*E235</f>
        <v>11</v>
      </c>
      <c r="G235" s="65" t="s">
        <v>209</v>
      </c>
    </row>
    <row r="236" spans="1:7" ht="45.75" customHeight="1" thickBot="1">
      <c r="A236" s="304"/>
      <c r="B236" s="158" t="s">
        <v>592</v>
      </c>
      <c r="C236" s="37"/>
      <c r="D236" s="151">
        <v>1</v>
      </c>
      <c r="E236" s="151">
        <v>0.21</v>
      </c>
      <c r="F236" s="162">
        <f t="shared" si="9"/>
        <v>0.21</v>
      </c>
      <c r="G236" s="163" t="s">
        <v>585</v>
      </c>
    </row>
    <row r="237" spans="1:7" ht="32.25" thickBot="1">
      <c r="A237" s="322"/>
      <c r="B237" s="35" t="s">
        <v>82</v>
      </c>
      <c r="C237" s="37" t="s">
        <v>86</v>
      </c>
      <c r="D237" s="4">
        <v>100</v>
      </c>
      <c r="E237" s="4">
        <v>0.2</v>
      </c>
      <c r="F237" s="11">
        <f t="shared" si="9"/>
        <v>20</v>
      </c>
      <c r="G237" s="70" t="s">
        <v>351</v>
      </c>
    </row>
    <row r="238" spans="1:7" ht="34.5" customHeight="1" thickBot="1">
      <c r="A238" s="322"/>
      <c r="B238" s="158" t="s">
        <v>83</v>
      </c>
      <c r="C238" s="155" t="s">
        <v>87</v>
      </c>
      <c r="D238" s="151">
        <v>1</v>
      </c>
      <c r="E238" s="151">
        <v>25</v>
      </c>
      <c r="F238" s="162">
        <f t="shared" si="9"/>
        <v>25</v>
      </c>
      <c r="G238" s="163" t="s">
        <v>457</v>
      </c>
    </row>
    <row r="239" spans="1:7" ht="21.75" thickBot="1">
      <c r="A239" s="322"/>
      <c r="B239" s="158" t="s">
        <v>586</v>
      </c>
      <c r="C239" s="37" t="s">
        <v>88</v>
      </c>
      <c r="D239" s="4">
        <v>40</v>
      </c>
      <c r="E239" s="4">
        <v>0.08</v>
      </c>
      <c r="F239" s="11">
        <f t="shared" si="9"/>
        <v>3.2</v>
      </c>
      <c r="G239" s="70" t="s">
        <v>352</v>
      </c>
    </row>
    <row r="240" spans="1:7" ht="74.25" thickBot="1">
      <c r="A240" s="322"/>
      <c r="B240" s="158" t="s">
        <v>95</v>
      </c>
      <c r="C240" s="155" t="s">
        <v>87</v>
      </c>
      <c r="D240" s="151">
        <v>1</v>
      </c>
      <c r="E240" s="151">
        <v>8</v>
      </c>
      <c r="F240" s="162">
        <f t="shared" si="9"/>
        <v>8</v>
      </c>
      <c r="G240" s="163" t="s">
        <v>456</v>
      </c>
    </row>
    <row r="241" spans="1:7" ht="32.25" thickBot="1">
      <c r="A241" s="322"/>
      <c r="B241" s="158" t="s">
        <v>84</v>
      </c>
      <c r="C241" s="248" t="s">
        <v>87</v>
      </c>
      <c r="D241" s="249">
        <v>1</v>
      </c>
      <c r="E241" s="151">
        <v>32</v>
      </c>
      <c r="F241" s="162">
        <f t="shared" si="9"/>
        <v>32</v>
      </c>
      <c r="G241" s="70" t="s">
        <v>91</v>
      </c>
    </row>
    <row r="242" spans="1:7" ht="17.25" thickBot="1">
      <c r="A242" s="322"/>
      <c r="B242" s="5"/>
      <c r="C242" s="4"/>
      <c r="D242" s="4"/>
      <c r="E242" s="18"/>
      <c r="F242" s="22">
        <f t="shared" si="9"/>
        <v>0</v>
      </c>
      <c r="G242" s="6"/>
    </row>
    <row r="243" spans="1:7" ht="17.25" thickBot="1">
      <c r="A243" s="323"/>
      <c r="B243" s="5"/>
      <c r="C243" s="4"/>
      <c r="D243" s="4"/>
      <c r="E243" s="18"/>
      <c r="F243" s="22">
        <f t="shared" si="9"/>
        <v>0</v>
      </c>
      <c r="G243" s="6"/>
    </row>
    <row r="244" spans="1:7" ht="17.25" thickBot="1">
      <c r="A244" s="304" t="s">
        <v>15</v>
      </c>
      <c r="B244" s="9"/>
      <c r="C244" s="11"/>
      <c r="D244" s="11"/>
      <c r="E244" s="19"/>
      <c r="F244" s="23">
        <f t="shared" si="9"/>
        <v>0</v>
      </c>
      <c r="G244" s="12" t="s">
        <v>1</v>
      </c>
    </row>
    <row r="245" spans="1:7" ht="17.25" customHeight="1" thickBot="1">
      <c r="A245" s="322"/>
      <c r="B245" s="8"/>
      <c r="C245" s="13"/>
      <c r="D245" s="13"/>
      <c r="E245" s="20"/>
      <c r="F245" s="23">
        <f t="shared" si="9"/>
        <v>0</v>
      </c>
      <c r="G245" s="6" t="s">
        <v>1</v>
      </c>
    </row>
    <row r="246" spans="1:7" ht="17.25" thickBot="1">
      <c r="A246" s="322"/>
      <c r="B246" s="5"/>
      <c r="C246" s="4"/>
      <c r="D246" s="4"/>
      <c r="E246" s="18"/>
      <c r="F246" s="23">
        <f t="shared" si="9"/>
        <v>0</v>
      </c>
      <c r="G246" s="6" t="s">
        <v>1</v>
      </c>
    </row>
    <row r="247" spans="1:7" ht="17.25" thickBot="1">
      <c r="A247" s="323"/>
      <c r="B247" s="5" t="s">
        <v>1</v>
      </c>
      <c r="C247" s="14"/>
      <c r="D247" s="14"/>
      <c r="E247" s="21"/>
      <c r="F247" s="22">
        <v>0</v>
      </c>
      <c r="G247" s="6"/>
    </row>
    <row r="248" spans="1:7" ht="17.25" thickBot="1">
      <c r="A248" s="298" t="s">
        <v>8</v>
      </c>
      <c r="B248" s="306"/>
      <c r="C248" s="306"/>
      <c r="D248" s="306"/>
      <c r="E248" s="299"/>
      <c r="F248" s="22">
        <f>SUM(F235:F247)</f>
        <v>99.41</v>
      </c>
      <c r="G248" s="6"/>
    </row>
    <row r="249" spans="1:7" ht="17.25" thickBot="1">
      <c r="A249" s="300" t="s">
        <v>10</v>
      </c>
      <c r="B249" s="301"/>
      <c r="C249" s="301"/>
      <c r="D249" s="301"/>
      <c r="E249" s="301"/>
      <c r="F249" s="301"/>
      <c r="G249" s="302"/>
    </row>
    <row r="250" spans="1:7" ht="17.25" customHeight="1" thickBot="1">
      <c r="A250" s="319" t="s">
        <v>11</v>
      </c>
      <c r="B250" s="5" t="s">
        <v>1</v>
      </c>
      <c r="C250" s="4" t="s">
        <v>1</v>
      </c>
      <c r="D250" s="4"/>
      <c r="E250" s="18"/>
      <c r="F250" s="22">
        <f>D250*E250</f>
        <v>0</v>
      </c>
      <c r="G250" s="6" t="s">
        <v>1</v>
      </c>
    </row>
    <row r="251" spans="1:7" ht="17.25" thickBot="1">
      <c r="A251" s="311"/>
      <c r="B251" s="5"/>
      <c r="C251" s="4"/>
      <c r="D251" s="4"/>
      <c r="E251" s="18"/>
      <c r="F251" s="22">
        <f>D251*E251</f>
        <v>0</v>
      </c>
      <c r="G251" s="6"/>
    </row>
    <row r="252" spans="1:7" ht="17.25" thickBot="1">
      <c r="A252" s="312"/>
      <c r="B252" s="5" t="s">
        <v>1</v>
      </c>
      <c r="C252" s="4" t="s">
        <v>1</v>
      </c>
      <c r="D252" s="4"/>
      <c r="E252" s="18"/>
      <c r="F252" s="22">
        <f>D252*E252</f>
        <v>0</v>
      </c>
      <c r="G252" s="6" t="s">
        <v>1</v>
      </c>
    </row>
    <row r="253" spans="1:7" ht="17.25" thickBot="1">
      <c r="A253" s="298" t="s">
        <v>12</v>
      </c>
      <c r="B253" s="306"/>
      <c r="C253" s="306"/>
      <c r="D253" s="306"/>
      <c r="E253" s="299"/>
      <c r="F253" s="22">
        <f>SUM(F250:F252)</f>
        <v>0</v>
      </c>
      <c r="G253" s="6"/>
    </row>
    <row r="254" spans="1:7" ht="17.25" thickBot="1">
      <c r="A254" s="298" t="s">
        <v>31</v>
      </c>
      <c r="B254" s="306"/>
      <c r="C254" s="306"/>
      <c r="D254" s="306"/>
      <c r="E254" s="299"/>
      <c r="F254" s="22">
        <f>F248+F253</f>
        <v>99.41</v>
      </c>
      <c r="G254" s="6"/>
    </row>
    <row r="255" ht="16.5">
      <c r="A255" s="15" t="s">
        <v>13</v>
      </c>
    </row>
    <row r="257" spans="1:7" ht="16.5">
      <c r="A257" s="307" t="s">
        <v>596</v>
      </c>
      <c r="B257" s="307"/>
      <c r="C257" s="318"/>
      <c r="G257" s="1" t="s">
        <v>0</v>
      </c>
    </row>
    <row r="258" spans="1:8" ht="17.25" thickBot="1">
      <c r="A258" s="309" t="s">
        <v>30</v>
      </c>
      <c r="B258" s="310"/>
      <c r="C258" s="310"/>
      <c r="D258" s="310"/>
      <c r="E258" s="310"/>
      <c r="F258" s="310"/>
      <c r="G258" s="310"/>
      <c r="H258" s="17"/>
    </row>
    <row r="259" spans="1:8" ht="17.25" thickBot="1">
      <c r="A259" s="298" t="s">
        <v>2</v>
      </c>
      <c r="B259" s="299"/>
      <c r="C259" s="7" t="s">
        <v>3</v>
      </c>
      <c r="D259" s="7" t="s">
        <v>4</v>
      </c>
      <c r="E259" s="4" t="s">
        <v>5</v>
      </c>
      <c r="F259" s="4" t="s">
        <v>6</v>
      </c>
      <c r="G259" s="16" t="s">
        <v>7</v>
      </c>
      <c r="H259" s="2"/>
    </row>
    <row r="260" spans="1:7" ht="17.25" thickBot="1">
      <c r="A260" s="300" t="s">
        <v>14</v>
      </c>
      <c r="B260" s="301"/>
      <c r="C260" s="301"/>
      <c r="D260" s="301"/>
      <c r="E260" s="301"/>
      <c r="F260" s="301"/>
      <c r="G260" s="302"/>
    </row>
    <row r="261" spans="1:7" ht="36" customHeight="1" thickBot="1">
      <c r="A261" s="303" t="s">
        <v>9</v>
      </c>
      <c r="B261" s="42" t="s">
        <v>105</v>
      </c>
      <c r="C261" s="36" t="s">
        <v>85</v>
      </c>
      <c r="D261" s="36">
        <v>40</v>
      </c>
      <c r="E261" s="73">
        <v>0.4</v>
      </c>
      <c r="F261" s="11">
        <f aca="true" t="shared" si="10" ref="F261:F272">D261*E261</f>
        <v>16</v>
      </c>
      <c r="G261" s="65" t="s">
        <v>97</v>
      </c>
    </row>
    <row r="262" spans="1:7" ht="36" customHeight="1" thickBot="1">
      <c r="A262" s="304"/>
      <c r="B262" s="158" t="s">
        <v>591</v>
      </c>
      <c r="C262" s="155"/>
      <c r="D262" s="155">
        <v>1</v>
      </c>
      <c r="E262" s="165">
        <v>0.31</v>
      </c>
      <c r="F262" s="162">
        <f t="shared" si="10"/>
        <v>0.31</v>
      </c>
      <c r="G262" s="163" t="s">
        <v>584</v>
      </c>
    </row>
    <row r="263" spans="1:7" ht="42.75" thickBot="1">
      <c r="A263" s="322"/>
      <c r="B263" s="35" t="s">
        <v>82</v>
      </c>
      <c r="C263" s="37" t="s">
        <v>88</v>
      </c>
      <c r="D263" s="37">
        <v>100</v>
      </c>
      <c r="E263" s="74">
        <v>0.2</v>
      </c>
      <c r="F263" s="11">
        <f t="shared" si="10"/>
        <v>20</v>
      </c>
      <c r="G263" s="70" t="s">
        <v>98</v>
      </c>
    </row>
    <row r="264" spans="1:7" ht="34.5" customHeight="1" thickBot="1">
      <c r="A264" s="322"/>
      <c r="B264" s="158" t="s">
        <v>586</v>
      </c>
      <c r="C264" s="155" t="s">
        <v>88</v>
      </c>
      <c r="D264" s="155">
        <v>100</v>
      </c>
      <c r="E264" s="165">
        <v>0.08</v>
      </c>
      <c r="F264" s="162">
        <f t="shared" si="10"/>
        <v>8</v>
      </c>
      <c r="G264" s="163" t="s">
        <v>595</v>
      </c>
    </row>
    <row r="265" spans="1:7" ht="44.25" customHeight="1" thickBot="1">
      <c r="A265" s="322"/>
      <c r="B265" s="158" t="s">
        <v>95</v>
      </c>
      <c r="C265" s="155" t="s">
        <v>87</v>
      </c>
      <c r="D265" s="155">
        <v>1</v>
      </c>
      <c r="E265" s="165">
        <v>10</v>
      </c>
      <c r="F265" s="162">
        <f t="shared" si="10"/>
        <v>10</v>
      </c>
      <c r="G265" s="163" t="s">
        <v>594</v>
      </c>
    </row>
    <row r="266" spans="1:7" ht="29.25" thickBot="1">
      <c r="A266" s="322"/>
      <c r="B266" s="158" t="s">
        <v>83</v>
      </c>
      <c r="C266" s="155" t="s">
        <v>87</v>
      </c>
      <c r="D266" s="155">
        <v>1</v>
      </c>
      <c r="E266" s="165">
        <v>50</v>
      </c>
      <c r="F266" s="162">
        <f t="shared" si="10"/>
        <v>50</v>
      </c>
      <c r="G266" s="163" t="s">
        <v>99</v>
      </c>
    </row>
    <row r="267" spans="1:7" ht="32.25" thickBot="1">
      <c r="A267" s="322"/>
      <c r="B267" s="35" t="s">
        <v>84</v>
      </c>
      <c r="C267" s="51" t="s">
        <v>87</v>
      </c>
      <c r="D267" s="51">
        <v>1</v>
      </c>
      <c r="E267" s="165">
        <v>30</v>
      </c>
      <c r="F267" s="162">
        <f t="shared" si="10"/>
        <v>30</v>
      </c>
      <c r="G267" s="70" t="s">
        <v>91</v>
      </c>
    </row>
    <row r="268" spans="1:7" ht="17.25" thickBot="1">
      <c r="A268" s="322"/>
      <c r="B268" s="5"/>
      <c r="C268" s="4"/>
      <c r="D268" s="4"/>
      <c r="E268" s="18"/>
      <c r="F268" s="22">
        <f t="shared" si="10"/>
        <v>0</v>
      </c>
      <c r="G268" s="6"/>
    </row>
    <row r="269" spans="1:7" ht="17.25" thickBot="1">
      <c r="A269" s="323"/>
      <c r="B269" s="5"/>
      <c r="C269" s="4"/>
      <c r="D269" s="4"/>
      <c r="E269" s="18"/>
      <c r="F269" s="22">
        <f t="shared" si="10"/>
        <v>0</v>
      </c>
      <c r="G269" s="6"/>
    </row>
    <row r="270" spans="1:7" ht="17.25" thickBot="1">
      <c r="A270" s="304" t="s">
        <v>15</v>
      </c>
      <c r="B270" s="9"/>
      <c r="C270" s="11"/>
      <c r="D270" s="11"/>
      <c r="E270" s="19"/>
      <c r="F270" s="23">
        <f t="shared" si="10"/>
        <v>0</v>
      </c>
      <c r="G270" s="12" t="s">
        <v>1</v>
      </c>
    </row>
    <row r="271" spans="1:7" ht="17.25" customHeight="1" thickBot="1">
      <c r="A271" s="322"/>
      <c r="B271" s="8"/>
      <c r="C271" s="13"/>
      <c r="D271" s="13"/>
      <c r="E271" s="20"/>
      <c r="F271" s="23">
        <f t="shared" si="10"/>
        <v>0</v>
      </c>
      <c r="G271" s="6" t="s">
        <v>1</v>
      </c>
    </row>
    <row r="272" spans="1:7" ht="17.25" thickBot="1">
      <c r="A272" s="322"/>
      <c r="B272" s="5"/>
      <c r="C272" s="4"/>
      <c r="D272" s="4"/>
      <c r="E272" s="18"/>
      <c r="F272" s="23">
        <f t="shared" si="10"/>
        <v>0</v>
      </c>
      <c r="G272" s="6" t="s">
        <v>1</v>
      </c>
    </row>
    <row r="273" spans="1:7" ht="17.25" thickBot="1">
      <c r="A273" s="323"/>
      <c r="B273" s="5" t="s">
        <v>1</v>
      </c>
      <c r="C273" s="14"/>
      <c r="D273" s="14"/>
      <c r="E273" s="21"/>
      <c r="F273" s="22">
        <v>0</v>
      </c>
      <c r="G273" s="6"/>
    </row>
    <row r="274" spans="1:7" ht="17.25" thickBot="1">
      <c r="A274" s="298" t="s">
        <v>8</v>
      </c>
      <c r="B274" s="306"/>
      <c r="C274" s="306"/>
      <c r="D274" s="306"/>
      <c r="E274" s="299"/>
      <c r="F274" s="150">
        <f>SUM(F261:F273)</f>
        <v>134.31</v>
      </c>
      <c r="G274" s="6"/>
    </row>
    <row r="275" spans="1:7" ht="17.25" thickBot="1">
      <c r="A275" s="300" t="s">
        <v>10</v>
      </c>
      <c r="B275" s="301"/>
      <c r="C275" s="301"/>
      <c r="D275" s="301"/>
      <c r="E275" s="301"/>
      <c r="F275" s="301"/>
      <c r="G275" s="302"/>
    </row>
    <row r="276" spans="1:7" ht="17.25" customHeight="1" thickBot="1">
      <c r="A276" s="319" t="s">
        <v>11</v>
      </c>
      <c r="B276" s="5" t="s">
        <v>1</v>
      </c>
      <c r="C276" s="4" t="s">
        <v>1</v>
      </c>
      <c r="D276" s="4"/>
      <c r="E276" s="18"/>
      <c r="F276" s="22">
        <f>D276*E276</f>
        <v>0</v>
      </c>
      <c r="G276" s="6" t="s">
        <v>1</v>
      </c>
    </row>
    <row r="277" spans="1:7" ht="17.25" thickBot="1">
      <c r="A277" s="311"/>
      <c r="B277" s="5"/>
      <c r="C277" s="4"/>
      <c r="D277" s="4"/>
      <c r="E277" s="18"/>
      <c r="F277" s="22">
        <f>D277*E277</f>
        <v>0</v>
      </c>
      <c r="G277" s="6"/>
    </row>
    <row r="278" spans="1:7" ht="17.25" thickBot="1">
      <c r="A278" s="312"/>
      <c r="B278" s="5" t="s">
        <v>1</v>
      </c>
      <c r="C278" s="4" t="s">
        <v>1</v>
      </c>
      <c r="D278" s="4"/>
      <c r="E278" s="18"/>
      <c r="F278" s="22">
        <f>D278*E278</f>
        <v>0</v>
      </c>
      <c r="G278" s="6" t="s">
        <v>1</v>
      </c>
    </row>
    <row r="279" spans="1:7" ht="17.25" thickBot="1">
      <c r="A279" s="298" t="s">
        <v>12</v>
      </c>
      <c r="B279" s="306"/>
      <c r="C279" s="306"/>
      <c r="D279" s="306"/>
      <c r="E279" s="299"/>
      <c r="F279" s="22">
        <f>SUM(F276:F278)</f>
        <v>0</v>
      </c>
      <c r="G279" s="6"/>
    </row>
    <row r="280" spans="1:7" ht="17.25" thickBot="1">
      <c r="A280" s="298" t="s">
        <v>31</v>
      </c>
      <c r="B280" s="306"/>
      <c r="C280" s="306"/>
      <c r="D280" s="306"/>
      <c r="E280" s="299"/>
      <c r="F280" s="150">
        <f>F274+F279</f>
        <v>134.31</v>
      </c>
      <c r="G280" s="6"/>
    </row>
    <row r="281" ht="16.5">
      <c r="A281" s="15" t="s">
        <v>13</v>
      </c>
    </row>
  </sheetData>
  <sheetProtection/>
  <mergeCells count="115">
    <mergeCell ref="A154:C154"/>
    <mergeCell ref="A28:C28"/>
    <mergeCell ref="A53:D53"/>
    <mergeCell ref="A151:E151"/>
    <mergeCell ref="A155:G155"/>
    <mergeCell ref="A158:A167"/>
    <mergeCell ref="A31:G31"/>
    <mergeCell ref="A45:G45"/>
    <mergeCell ref="A46:A48"/>
    <mergeCell ref="A103:G103"/>
    <mergeCell ref="A168:A171"/>
    <mergeCell ref="A156:B156"/>
    <mergeCell ref="A157:G157"/>
    <mergeCell ref="A258:G258"/>
    <mergeCell ref="A254:E254"/>
    <mergeCell ref="A231:B231"/>
    <mergeCell ref="A192:A195"/>
    <mergeCell ref="A196:E196"/>
    <mergeCell ref="A248:E248"/>
    <mergeCell ref="A228:E228"/>
    <mergeCell ref="A280:E280"/>
    <mergeCell ref="A275:G275"/>
    <mergeCell ref="A276:A278"/>
    <mergeCell ref="A279:E279"/>
    <mergeCell ref="A260:G260"/>
    <mergeCell ref="A44:E44"/>
    <mergeCell ref="A274:E274"/>
    <mergeCell ref="A209:G209"/>
    <mergeCell ref="A235:A243"/>
    <mergeCell ref="A244:A247"/>
    <mergeCell ref="A40:A43"/>
    <mergeCell ref="A64:A67"/>
    <mergeCell ref="A102:B102"/>
    <mergeCell ref="A127:G127"/>
    <mergeCell ref="A113:A116"/>
    <mergeCell ref="A117:E117"/>
    <mergeCell ref="A101:G101"/>
    <mergeCell ref="A93:G93"/>
    <mergeCell ref="A94:A95"/>
    <mergeCell ref="A126:C126"/>
    <mergeCell ref="A21:A23"/>
    <mergeCell ref="A24:E24"/>
    <mergeCell ref="A25:E25"/>
    <mergeCell ref="A30:B30"/>
    <mergeCell ref="A29:G29"/>
    <mergeCell ref="A32:A39"/>
    <mergeCell ref="A4:G4"/>
    <mergeCell ref="A5:B5"/>
    <mergeCell ref="A6:G6"/>
    <mergeCell ref="A7:A14"/>
    <mergeCell ref="A15:A18"/>
    <mergeCell ref="A3:C3"/>
    <mergeCell ref="A19:E19"/>
    <mergeCell ref="A20:G20"/>
    <mergeCell ref="A147:A149"/>
    <mergeCell ref="A145:E145"/>
    <mergeCell ref="A68:E68"/>
    <mergeCell ref="A69:G69"/>
    <mergeCell ref="A70:A72"/>
    <mergeCell ref="A80:G80"/>
    <mergeCell ref="A81:A87"/>
    <mergeCell ref="A128:B128"/>
    <mergeCell ref="A234:G234"/>
    <mergeCell ref="A202:E202"/>
    <mergeCell ref="A185:A191"/>
    <mergeCell ref="A250:A252"/>
    <mergeCell ref="A261:A269"/>
    <mergeCell ref="A222:E222"/>
    <mergeCell ref="A259:B259"/>
    <mergeCell ref="A224:A226"/>
    <mergeCell ref="A253:E253"/>
    <mergeCell ref="A227:E227"/>
    <mergeCell ref="A150:E150"/>
    <mergeCell ref="A206:B206"/>
    <mergeCell ref="A207:G207"/>
    <mergeCell ref="A270:A273"/>
    <mergeCell ref="A223:G223"/>
    <mergeCell ref="A210:A221"/>
    <mergeCell ref="A208:B208"/>
    <mergeCell ref="A249:G249"/>
    <mergeCell ref="A232:G232"/>
    <mergeCell ref="A233:B233"/>
    <mergeCell ref="A174:A176"/>
    <mergeCell ref="A181:B181"/>
    <mergeCell ref="A182:G182"/>
    <mergeCell ref="A198:A200"/>
    <mergeCell ref="A183:B183"/>
    <mergeCell ref="A184:G184"/>
    <mergeCell ref="A197:G197"/>
    <mergeCell ref="A146:G146"/>
    <mergeCell ref="A96:E96"/>
    <mergeCell ref="A118:G118"/>
    <mergeCell ref="A141:A144"/>
    <mergeCell ref="A130:A140"/>
    <mergeCell ref="A104:A112"/>
    <mergeCell ref="A129:G129"/>
    <mergeCell ref="A119:A121"/>
    <mergeCell ref="A122:E122"/>
    <mergeCell ref="A123:E123"/>
    <mergeCell ref="A79:B79"/>
    <mergeCell ref="A49:E49"/>
    <mergeCell ref="A54:G54"/>
    <mergeCell ref="A55:B55"/>
    <mergeCell ref="A56:G56"/>
    <mergeCell ref="A57:A63"/>
    <mergeCell ref="A257:C257"/>
    <mergeCell ref="A50:E50"/>
    <mergeCell ref="A97:E97"/>
    <mergeCell ref="A74:E74"/>
    <mergeCell ref="A100:E100"/>
    <mergeCell ref="A92:E92"/>
    <mergeCell ref="A73:E73"/>
    <mergeCell ref="A88:A91"/>
    <mergeCell ref="A77:B77"/>
    <mergeCell ref="A78:G7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3">
      <selection activeCell="H26" sqref="H26"/>
    </sheetView>
  </sheetViews>
  <sheetFormatPr defaultColWidth="9.00390625" defaultRowHeight="16.5"/>
  <cols>
    <col min="1" max="1" width="17.50390625" style="0" customWidth="1"/>
    <col min="2" max="2" width="18.125" style="0" customWidth="1"/>
    <col min="3" max="3" width="19.50390625" style="0" customWidth="1"/>
    <col min="4" max="4" width="16.00390625" style="0" customWidth="1"/>
    <col min="5" max="5" width="15.875" style="0" customWidth="1"/>
    <col min="7" max="7" width="16.125" style="0" customWidth="1"/>
    <col min="8" max="8" width="16.625" style="0" customWidth="1"/>
  </cols>
  <sheetData>
    <row r="1" s="76" customFormat="1" ht="21">
      <c r="A1" s="75" t="s">
        <v>234</v>
      </c>
    </row>
    <row r="2" spans="1:6" s="76" customFormat="1" ht="21">
      <c r="A2" s="75"/>
      <c r="F2" s="1" t="s">
        <v>235</v>
      </c>
    </row>
    <row r="3" spans="1:8" ht="15.75" customHeight="1">
      <c r="A3" s="349" t="s">
        <v>212</v>
      </c>
      <c r="B3" s="350" t="s">
        <v>213</v>
      </c>
      <c r="C3" s="351" t="s">
        <v>236</v>
      </c>
      <c r="D3" s="351"/>
      <c r="E3" s="352" t="s">
        <v>237</v>
      </c>
      <c r="F3" s="352"/>
      <c r="G3" s="353" t="s">
        <v>238</v>
      </c>
      <c r="H3" s="353"/>
    </row>
    <row r="4" spans="1:8" ht="16.5">
      <c r="A4" s="349"/>
      <c r="B4" s="350"/>
      <c r="C4" s="77" t="s">
        <v>214</v>
      </c>
      <c r="D4" s="78" t="s">
        <v>215</v>
      </c>
      <c r="E4" s="77" t="s">
        <v>214</v>
      </c>
      <c r="F4" s="79" t="s">
        <v>215</v>
      </c>
      <c r="G4" s="80" t="s">
        <v>214</v>
      </c>
      <c r="H4" s="81" t="s">
        <v>215</v>
      </c>
    </row>
    <row r="5" spans="1:8" ht="15.75" customHeight="1">
      <c r="A5" s="349" t="s">
        <v>9</v>
      </c>
      <c r="B5" s="82" t="s">
        <v>239</v>
      </c>
      <c r="C5" s="201">
        <v>45</v>
      </c>
      <c r="D5" s="354">
        <f>(C5++C6+C7)/C32</f>
        <v>0.24874299070983816</v>
      </c>
      <c r="E5" s="83">
        <v>45</v>
      </c>
      <c r="F5" s="355">
        <f>(E5+E6+E7)/E32</f>
        <v>0.23165046086761856</v>
      </c>
      <c r="G5" s="86">
        <f aca="true" t="shared" si="0" ref="G5:G32">C5+E5</f>
        <v>90</v>
      </c>
      <c r="H5" s="356">
        <f>(G5+G6+G7)/G32</f>
        <v>0.24106551482176936</v>
      </c>
    </row>
    <row r="6" spans="1:8" ht="16.5">
      <c r="A6" s="349"/>
      <c r="B6" s="82" t="s">
        <v>240</v>
      </c>
      <c r="C6" s="201">
        <v>97.6</v>
      </c>
      <c r="D6" s="354"/>
      <c r="E6" s="201">
        <v>86.2</v>
      </c>
      <c r="F6" s="355"/>
      <c r="G6" s="86">
        <f t="shared" si="0"/>
        <v>183.8</v>
      </c>
      <c r="H6" s="356"/>
    </row>
    <row r="7" spans="1:8" ht="16.5">
      <c r="A7" s="349"/>
      <c r="B7" s="82" t="s">
        <v>105</v>
      </c>
      <c r="C7" s="201">
        <v>170.8</v>
      </c>
      <c r="D7" s="354"/>
      <c r="E7" s="201">
        <v>106.8</v>
      </c>
      <c r="F7" s="355"/>
      <c r="G7" s="86">
        <f t="shared" si="0"/>
        <v>277.6</v>
      </c>
      <c r="H7" s="356"/>
    </row>
    <row r="8" spans="1:8" ht="16.5">
      <c r="A8" s="349"/>
      <c r="B8" s="82" t="s">
        <v>216</v>
      </c>
      <c r="C8" s="201">
        <v>4</v>
      </c>
      <c r="D8" s="84">
        <f>C8/C32</f>
        <v>0.00317476695226341</v>
      </c>
      <c r="E8" s="201">
        <v>4</v>
      </c>
      <c r="F8" s="85">
        <f>E8/E32</f>
        <v>0.0038932850565986314</v>
      </c>
      <c r="G8" s="86">
        <f t="shared" si="0"/>
        <v>8</v>
      </c>
      <c r="H8" s="87">
        <f>G8/G32</f>
        <v>0.0034975047489556664</v>
      </c>
    </row>
    <row r="9" spans="1:8" ht="16.5">
      <c r="A9" s="349"/>
      <c r="B9" s="82" t="s">
        <v>483</v>
      </c>
      <c r="C9" s="83">
        <v>0</v>
      </c>
      <c r="D9" s="84">
        <f>C9/C32</f>
        <v>0</v>
      </c>
      <c r="E9" s="83">
        <v>0</v>
      </c>
      <c r="F9" s="85">
        <f>E9/E32</f>
        <v>0</v>
      </c>
      <c r="G9" s="86">
        <f t="shared" si="0"/>
        <v>0</v>
      </c>
      <c r="H9" s="87">
        <f>G9/G32</f>
        <v>0</v>
      </c>
    </row>
    <row r="10" spans="1:8" ht="16.5">
      <c r="A10" s="349"/>
      <c r="B10" s="82" t="s">
        <v>217</v>
      </c>
      <c r="C10" s="83">
        <v>0</v>
      </c>
      <c r="D10" s="84">
        <f>C10/C32</f>
        <v>0</v>
      </c>
      <c r="E10" s="83">
        <v>0</v>
      </c>
      <c r="F10" s="85">
        <f>E10/E32</f>
        <v>0</v>
      </c>
      <c r="G10" s="86">
        <f t="shared" si="0"/>
        <v>0</v>
      </c>
      <c r="H10" s="87">
        <f>G10/G32</f>
        <v>0</v>
      </c>
    </row>
    <row r="11" spans="1:8" ht="16.5">
      <c r="A11" s="349"/>
      <c r="B11" s="82" t="s">
        <v>218</v>
      </c>
      <c r="C11" s="83">
        <v>0</v>
      </c>
      <c r="D11" s="84">
        <f>C11/C32</f>
        <v>0</v>
      </c>
      <c r="E11" s="83">
        <v>0</v>
      </c>
      <c r="F11" s="85">
        <f>E11/E32</f>
        <v>0</v>
      </c>
      <c r="G11" s="86">
        <f t="shared" si="0"/>
        <v>0</v>
      </c>
      <c r="H11" s="87">
        <f>G11/G32</f>
        <v>0</v>
      </c>
    </row>
    <row r="12" spans="1:8" ht="16.5">
      <c r="A12" s="349"/>
      <c r="B12" s="82" t="s">
        <v>219</v>
      </c>
      <c r="C12" s="83">
        <v>0</v>
      </c>
      <c r="D12" s="84">
        <f>C12/C32</f>
        <v>0</v>
      </c>
      <c r="E12" s="83">
        <v>0</v>
      </c>
      <c r="F12" s="85">
        <f>E12/E32</f>
        <v>0</v>
      </c>
      <c r="G12" s="86">
        <f t="shared" si="0"/>
        <v>0</v>
      </c>
      <c r="H12" s="87">
        <f>G12/G32</f>
        <v>0</v>
      </c>
    </row>
    <row r="13" spans="1:8" ht="16.5">
      <c r="A13" s="349"/>
      <c r="B13" s="82" t="s">
        <v>220</v>
      </c>
      <c r="C13" s="83">
        <v>0</v>
      </c>
      <c r="D13" s="84">
        <f>C13/C32</f>
        <v>0</v>
      </c>
      <c r="E13" s="83">
        <v>0</v>
      </c>
      <c r="F13" s="85">
        <f>E13/E32</f>
        <v>0</v>
      </c>
      <c r="G13" s="86">
        <f t="shared" si="0"/>
        <v>0</v>
      </c>
      <c r="H13" s="87">
        <f>G13/G32</f>
        <v>0</v>
      </c>
    </row>
    <row r="14" spans="1:8" ht="16.5">
      <c r="A14" s="349"/>
      <c r="B14" s="82" t="s">
        <v>95</v>
      </c>
      <c r="C14" s="201">
        <v>86</v>
      </c>
      <c r="D14" s="84">
        <f>C14/C32</f>
        <v>0.06825748947366332</v>
      </c>
      <c r="E14" s="201">
        <v>65</v>
      </c>
      <c r="F14" s="85">
        <f>E14/E32</f>
        <v>0.06326588216972776</v>
      </c>
      <c r="G14" s="86">
        <f t="shared" si="0"/>
        <v>151</v>
      </c>
      <c r="H14" s="87">
        <f>G14/G32</f>
        <v>0.06601540213653821</v>
      </c>
    </row>
    <row r="15" spans="1:8" ht="16.5">
      <c r="A15" s="349"/>
      <c r="B15" s="82" t="s">
        <v>221</v>
      </c>
      <c r="C15" s="201">
        <v>30</v>
      </c>
      <c r="D15" s="84">
        <f>C15/C32</f>
        <v>0.023810752141975575</v>
      </c>
      <c r="E15" s="83">
        <v>0</v>
      </c>
      <c r="F15" s="85">
        <f>E15/E32</f>
        <v>0</v>
      </c>
      <c r="G15" s="86">
        <f t="shared" si="0"/>
        <v>30</v>
      </c>
      <c r="H15" s="87">
        <f>G15/G32</f>
        <v>0.013115642808583749</v>
      </c>
    </row>
    <row r="16" spans="1:8" ht="16.5">
      <c r="A16" s="349"/>
      <c r="B16" s="82" t="s">
        <v>222</v>
      </c>
      <c r="C16" s="83">
        <v>37.24</v>
      </c>
      <c r="D16" s="84">
        <f>C16/C32</f>
        <v>0.02955708032557235</v>
      </c>
      <c r="E16" s="83">
        <v>37.24</v>
      </c>
      <c r="F16" s="85">
        <f>E16/E32</f>
        <v>0.03624648387693326</v>
      </c>
      <c r="G16" s="86">
        <f t="shared" si="0"/>
        <v>74.48</v>
      </c>
      <c r="H16" s="87">
        <f>G16/G32</f>
        <v>0.03256176921277726</v>
      </c>
    </row>
    <row r="17" spans="1:8" ht="16.5">
      <c r="A17" s="349"/>
      <c r="B17" s="82" t="s">
        <v>223</v>
      </c>
      <c r="C17" s="201">
        <v>49.2</v>
      </c>
      <c r="D17" s="84">
        <f>C17/C32</f>
        <v>0.039049633512839944</v>
      </c>
      <c r="E17" s="83">
        <v>54</v>
      </c>
      <c r="F17" s="85">
        <f>E17/E32</f>
        <v>0.05255934826408152</v>
      </c>
      <c r="G17" s="86">
        <f t="shared" si="0"/>
        <v>103.2</v>
      </c>
      <c r="H17" s="87">
        <f>G17/G32</f>
        <v>0.0451178112615281</v>
      </c>
    </row>
    <row r="18" spans="1:8" ht="16.5">
      <c r="A18" s="349"/>
      <c r="B18" s="82" t="s">
        <v>126</v>
      </c>
      <c r="C18" s="83">
        <v>40</v>
      </c>
      <c r="D18" s="84">
        <f>C18/C32</f>
        <v>0.0317476695226341</v>
      </c>
      <c r="E18" s="83">
        <v>90</v>
      </c>
      <c r="F18" s="85">
        <f>E18/E32</f>
        <v>0.0875989137734692</v>
      </c>
      <c r="G18" s="86">
        <f t="shared" si="0"/>
        <v>130</v>
      </c>
      <c r="H18" s="87">
        <f>G18/G32</f>
        <v>0.056834452170529584</v>
      </c>
    </row>
    <row r="19" spans="1:8" ht="16.5">
      <c r="A19" s="349"/>
      <c r="B19" s="82" t="s">
        <v>82</v>
      </c>
      <c r="C19" s="201">
        <v>208</v>
      </c>
      <c r="D19" s="84">
        <f>C19/C32</f>
        <v>0.16508788151769732</v>
      </c>
      <c r="E19" s="201">
        <v>168</v>
      </c>
      <c r="F19" s="85">
        <f>E19/E32</f>
        <v>0.16351797237714252</v>
      </c>
      <c r="G19" s="86">
        <f t="shared" si="0"/>
        <v>376</v>
      </c>
      <c r="H19" s="87">
        <f>G19/G32</f>
        <v>0.16438272320091632</v>
      </c>
    </row>
    <row r="20" spans="1:8" ht="16.5">
      <c r="A20" s="349"/>
      <c r="B20" s="82" t="s">
        <v>122</v>
      </c>
      <c r="C20" s="201">
        <v>233</v>
      </c>
      <c r="D20" s="84">
        <f>C20/C32</f>
        <v>0.18493017496934364</v>
      </c>
      <c r="E20" s="201">
        <v>121</v>
      </c>
      <c r="F20" s="85">
        <f>E20/E32</f>
        <v>0.11777187296210859</v>
      </c>
      <c r="G20" s="86">
        <f t="shared" si="0"/>
        <v>354</v>
      </c>
      <c r="H20" s="87">
        <f>G20/G32</f>
        <v>0.15476458514128824</v>
      </c>
    </row>
    <row r="21" spans="1:8" ht="16.5">
      <c r="A21" s="349"/>
      <c r="B21" s="82" t="s">
        <v>128</v>
      </c>
      <c r="C21" s="83">
        <v>8.4</v>
      </c>
      <c r="D21" s="84">
        <f>C21/C32</f>
        <v>0.006667010599753161</v>
      </c>
      <c r="E21" s="83">
        <v>8.4</v>
      </c>
      <c r="F21" s="85">
        <f>E21/E32</f>
        <v>0.008175898618857126</v>
      </c>
      <c r="G21" s="86">
        <f t="shared" si="0"/>
        <v>16.8</v>
      </c>
      <c r="H21" s="87">
        <f>G21/G32</f>
        <v>0.0073447599728069</v>
      </c>
    </row>
    <row r="22" spans="1:8" ht="16.5">
      <c r="A22" s="349"/>
      <c r="B22" s="82" t="s">
        <v>224</v>
      </c>
      <c r="C22" s="83">
        <v>0</v>
      </c>
      <c r="D22" s="84">
        <f>C22/C32</f>
        <v>0</v>
      </c>
      <c r="E22" s="83">
        <v>0</v>
      </c>
      <c r="F22" s="85">
        <f>E22/E32</f>
        <v>0</v>
      </c>
      <c r="G22" s="86">
        <f t="shared" si="0"/>
        <v>0</v>
      </c>
      <c r="H22" s="87">
        <f>G22/G32</f>
        <v>0</v>
      </c>
    </row>
    <row r="23" spans="1:8" ht="16.5">
      <c r="A23" s="349"/>
      <c r="B23" s="82" t="s">
        <v>225</v>
      </c>
      <c r="C23" s="83">
        <v>6.035</v>
      </c>
      <c r="D23" s="84">
        <f>C23/C32</f>
        <v>0.00478992963922742</v>
      </c>
      <c r="E23" s="83">
        <v>4.61</v>
      </c>
      <c r="F23" s="85">
        <f>E23/E32</f>
        <v>0.0044870110277299225</v>
      </c>
      <c r="G23" s="86">
        <f t="shared" si="0"/>
        <v>10.645</v>
      </c>
      <c r="H23" s="87">
        <f>G23/G32</f>
        <v>0.004653867256579134</v>
      </c>
    </row>
    <row r="24" spans="1:8" ht="16.5">
      <c r="A24" s="349"/>
      <c r="B24" s="82" t="s">
        <v>226</v>
      </c>
      <c r="C24" s="83">
        <v>0</v>
      </c>
      <c r="D24" s="84">
        <f>C24/C32</f>
        <v>0</v>
      </c>
      <c r="E24" s="83">
        <v>0</v>
      </c>
      <c r="F24" s="85">
        <f>E24/E32</f>
        <v>0</v>
      </c>
      <c r="G24" s="86">
        <f t="shared" si="0"/>
        <v>0</v>
      </c>
      <c r="H24" s="87">
        <f>G24/G32</f>
        <v>0</v>
      </c>
    </row>
    <row r="25" spans="1:8" ht="16.5">
      <c r="A25" s="349"/>
      <c r="B25" s="82" t="s">
        <v>227</v>
      </c>
      <c r="C25" s="83">
        <v>0</v>
      </c>
      <c r="D25" s="84">
        <f>C25/C32</f>
        <v>0</v>
      </c>
      <c r="E25" s="83">
        <v>0</v>
      </c>
      <c r="F25" s="85">
        <f>E25/E32</f>
        <v>0</v>
      </c>
      <c r="G25" s="86">
        <f t="shared" si="0"/>
        <v>0</v>
      </c>
      <c r="H25" s="87">
        <f>G25/G32</f>
        <v>0</v>
      </c>
    </row>
    <row r="26" spans="1:8" ht="16.5">
      <c r="A26" s="349"/>
      <c r="B26" s="82" t="s">
        <v>83</v>
      </c>
      <c r="C26" s="201">
        <v>132</v>
      </c>
      <c r="D26" s="84">
        <f>C26/C32</f>
        <v>0.10476730942469253</v>
      </c>
      <c r="E26" s="201">
        <v>132</v>
      </c>
      <c r="F26" s="85">
        <f>E26/E32</f>
        <v>0.12847840686775483</v>
      </c>
      <c r="G26" s="86">
        <f t="shared" si="0"/>
        <v>264</v>
      </c>
      <c r="H26" s="87">
        <f>G26/G32</f>
        <v>0.115417656715537</v>
      </c>
    </row>
    <row r="27" spans="1:8" ht="16.5">
      <c r="A27" s="349"/>
      <c r="B27" s="82" t="s">
        <v>228</v>
      </c>
      <c r="C27" s="83">
        <v>0</v>
      </c>
      <c r="D27" s="84">
        <f>C27/C32</f>
        <v>0</v>
      </c>
      <c r="E27" s="83">
        <v>0</v>
      </c>
      <c r="F27" s="85">
        <f>E27/E32</f>
        <v>0</v>
      </c>
      <c r="G27" s="86">
        <f t="shared" si="0"/>
        <v>0</v>
      </c>
      <c r="H27" s="87">
        <f>G27/G32</f>
        <v>0</v>
      </c>
    </row>
    <row r="28" spans="1:8" ht="16.5">
      <c r="A28" s="349"/>
      <c r="B28" s="82" t="s">
        <v>229</v>
      </c>
      <c r="C28" s="83">
        <v>0</v>
      </c>
      <c r="D28" s="84">
        <f>C28/C32</f>
        <v>0</v>
      </c>
      <c r="E28" s="83">
        <v>0</v>
      </c>
      <c r="F28" s="85">
        <f>E28/E32</f>
        <v>0</v>
      </c>
      <c r="G28" s="86">
        <f t="shared" si="0"/>
        <v>0</v>
      </c>
      <c r="H28" s="87">
        <f>G28/G32</f>
        <v>0</v>
      </c>
    </row>
    <row r="29" spans="1:8" ht="16.5">
      <c r="A29" s="349"/>
      <c r="B29" s="82" t="s">
        <v>84</v>
      </c>
      <c r="C29" s="201">
        <v>112.66</v>
      </c>
      <c r="D29" s="84">
        <f>C29/C32</f>
        <v>0.08941731121049894</v>
      </c>
      <c r="E29" s="201">
        <v>105.16</v>
      </c>
      <c r="F29" s="85">
        <f>E29/E32</f>
        <v>0.10235446413797801</v>
      </c>
      <c r="G29" s="86">
        <f t="shared" si="0"/>
        <v>217.82</v>
      </c>
      <c r="H29" s="87">
        <f>G29/G32</f>
        <v>0.09522831055219041</v>
      </c>
    </row>
    <row r="30" spans="1:8" ht="16.5">
      <c r="A30" s="343" t="s">
        <v>230</v>
      </c>
      <c r="B30" s="82" t="s">
        <v>231</v>
      </c>
      <c r="C30" s="83">
        <v>0</v>
      </c>
      <c r="D30" s="84">
        <f>C30/C32</f>
        <v>0</v>
      </c>
      <c r="E30" s="83">
        <v>0</v>
      </c>
      <c r="F30" s="85">
        <f>E30/E32</f>
        <v>0</v>
      </c>
      <c r="G30" s="86">
        <f t="shared" si="0"/>
        <v>0</v>
      </c>
      <c r="H30" s="87">
        <f>G30/G32</f>
        <v>0</v>
      </c>
    </row>
    <row r="31" spans="1:8" ht="17.25" thickBot="1">
      <c r="A31" s="343"/>
      <c r="B31" s="88" t="s">
        <v>232</v>
      </c>
      <c r="C31" s="89">
        <v>0</v>
      </c>
      <c r="D31" s="90">
        <f>C31/C32</f>
        <v>0</v>
      </c>
      <c r="E31" s="89">
        <v>0</v>
      </c>
      <c r="F31" s="91">
        <f>E31/E32</f>
        <v>0</v>
      </c>
      <c r="G31" s="92">
        <f t="shared" si="0"/>
        <v>0</v>
      </c>
      <c r="H31" s="93">
        <f>G31/G32</f>
        <v>0</v>
      </c>
    </row>
    <row r="32" spans="1:8" ht="17.25" thickBot="1">
      <c r="A32" s="344" t="s">
        <v>233</v>
      </c>
      <c r="B32" s="344"/>
      <c r="C32" s="345">
        <f>SUM(C5:C31)</f>
        <v>1259.9350000000002</v>
      </c>
      <c r="D32" s="345"/>
      <c r="E32" s="346">
        <f>SUM(E5:E31)</f>
        <v>1027.41</v>
      </c>
      <c r="F32" s="346"/>
      <c r="G32" s="347">
        <f t="shared" si="0"/>
        <v>2287.3450000000003</v>
      </c>
      <c r="H32" s="347"/>
    </row>
    <row r="33" spans="1:7" ht="15.75" customHeight="1">
      <c r="A33" s="348" t="s">
        <v>241</v>
      </c>
      <c r="B33" s="348"/>
      <c r="C33" s="348"/>
      <c r="D33" s="348"/>
      <c r="E33" s="348"/>
      <c r="F33" s="348"/>
      <c r="G33" s="72"/>
    </row>
    <row r="34" spans="1:7" ht="15.75" customHeight="1">
      <c r="A34" s="340" t="s">
        <v>242</v>
      </c>
      <c r="B34" s="340"/>
      <c r="C34" s="340"/>
      <c r="D34" s="340"/>
      <c r="E34" s="340"/>
      <c r="F34" s="340"/>
      <c r="G34" s="340"/>
    </row>
    <row r="35" spans="1:7" ht="16.5">
      <c r="A35" s="341" t="s">
        <v>243</v>
      </c>
      <c r="B35" s="341"/>
      <c r="C35" s="341"/>
      <c r="D35" s="341"/>
      <c r="E35" s="341"/>
      <c r="F35" s="341"/>
      <c r="G35" s="72"/>
    </row>
    <row r="36" spans="1:7" ht="16.5">
      <c r="A36" s="342" t="s">
        <v>244</v>
      </c>
      <c r="B36" s="342"/>
      <c r="C36" s="342"/>
      <c r="D36" s="342"/>
      <c r="E36" s="342"/>
      <c r="F36" s="342"/>
      <c r="G36" s="72"/>
    </row>
  </sheetData>
  <sheetProtection/>
  <mergeCells count="18">
    <mergeCell ref="A3:A4"/>
    <mergeCell ref="B3:B4"/>
    <mergeCell ref="C3:D3"/>
    <mergeCell ref="E3:F3"/>
    <mergeCell ref="G3:H3"/>
    <mergeCell ref="A5:A29"/>
    <mergeCell ref="D5:D7"/>
    <mergeCell ref="F5:F7"/>
    <mergeCell ref="H5:H7"/>
    <mergeCell ref="A34:G34"/>
    <mergeCell ref="A35:F35"/>
    <mergeCell ref="A36:F36"/>
    <mergeCell ref="A30:A31"/>
    <mergeCell ref="A32:B32"/>
    <mergeCell ref="C32:D32"/>
    <mergeCell ref="E32:F32"/>
    <mergeCell ref="G32:H32"/>
    <mergeCell ref="A33:F3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15" sqref="H15"/>
    </sheetView>
  </sheetViews>
  <sheetFormatPr defaultColWidth="9.00390625" defaultRowHeight="16.5"/>
  <sheetData>
    <row r="1" spans="1:7" s="179" customFormat="1" ht="16.5">
      <c r="A1" s="357" t="s">
        <v>177</v>
      </c>
      <c r="B1" s="357"/>
      <c r="G1" s="180" t="s">
        <v>133</v>
      </c>
    </row>
    <row r="2" spans="1:8" s="179" customFormat="1" ht="17.25" thickBot="1">
      <c r="A2" s="358" t="s">
        <v>450</v>
      </c>
      <c r="B2" s="359"/>
      <c r="C2" s="359"/>
      <c r="D2" s="359"/>
      <c r="E2" s="359"/>
      <c r="F2" s="359"/>
      <c r="G2" s="359"/>
      <c r="H2" s="189"/>
    </row>
    <row r="3" spans="1:8" s="179" customFormat="1" ht="17.25" thickBot="1">
      <c r="A3" s="360" t="s">
        <v>2</v>
      </c>
      <c r="B3" s="361"/>
      <c r="C3" s="181" t="s">
        <v>3</v>
      </c>
      <c r="D3" s="181" t="s">
        <v>4</v>
      </c>
      <c r="E3" s="182" t="s">
        <v>5</v>
      </c>
      <c r="F3" s="182" t="s">
        <v>6</v>
      </c>
      <c r="G3" s="183" t="s">
        <v>116</v>
      </c>
      <c r="H3" s="190"/>
    </row>
    <row r="4" spans="1:7" s="179" customFormat="1" ht="17.25" thickBot="1">
      <c r="A4" s="362" t="s">
        <v>14</v>
      </c>
      <c r="B4" s="363"/>
      <c r="C4" s="363"/>
      <c r="D4" s="363"/>
      <c r="E4" s="363"/>
      <c r="F4" s="363"/>
      <c r="G4" s="364"/>
    </row>
    <row r="5" spans="1:7" s="179" customFormat="1" ht="18.75" customHeight="1" thickBot="1">
      <c r="A5" s="365" t="s">
        <v>54</v>
      </c>
      <c r="B5" s="191" t="s">
        <v>373</v>
      </c>
      <c r="C5" s="182" t="s">
        <v>372</v>
      </c>
      <c r="D5" s="182">
        <v>20</v>
      </c>
      <c r="E5" s="185">
        <v>0.12</v>
      </c>
      <c r="F5" s="186">
        <f aca="true" t="shared" si="0" ref="F5:F11">SUM(D5*E5)</f>
        <v>2.4</v>
      </c>
      <c r="G5" s="187" t="s">
        <v>381</v>
      </c>
    </row>
    <row r="6" spans="1:7" s="179" customFormat="1" ht="17.25" thickBot="1">
      <c r="A6" s="366"/>
      <c r="B6" s="192" t="s">
        <v>374</v>
      </c>
      <c r="C6" s="182" t="s">
        <v>372</v>
      </c>
      <c r="D6" s="182">
        <v>20</v>
      </c>
      <c r="E6" s="185">
        <v>0.3</v>
      </c>
      <c r="F6" s="186">
        <f t="shared" si="0"/>
        <v>6</v>
      </c>
      <c r="G6" s="187" t="s">
        <v>381</v>
      </c>
    </row>
    <row r="7" spans="1:7" s="179" customFormat="1" ht="17.25" thickBot="1">
      <c r="A7" s="366"/>
      <c r="B7" s="192" t="s">
        <v>375</v>
      </c>
      <c r="C7" s="182" t="s">
        <v>376</v>
      </c>
      <c r="D7" s="182">
        <v>5</v>
      </c>
      <c r="E7" s="185">
        <v>0.3</v>
      </c>
      <c r="F7" s="186">
        <f t="shared" si="0"/>
        <v>1.5</v>
      </c>
      <c r="G7" s="187" t="s">
        <v>380</v>
      </c>
    </row>
    <row r="8" spans="1:7" s="179" customFormat="1" ht="17.25" thickBot="1">
      <c r="A8" s="366"/>
      <c r="B8" s="193" t="s">
        <v>377</v>
      </c>
      <c r="C8" s="182" t="s">
        <v>372</v>
      </c>
      <c r="D8" s="182">
        <v>10</v>
      </c>
      <c r="E8" s="185">
        <v>0.5</v>
      </c>
      <c r="F8" s="186">
        <f t="shared" si="0"/>
        <v>5</v>
      </c>
      <c r="G8" s="187" t="s">
        <v>381</v>
      </c>
    </row>
    <row r="9" spans="1:7" s="179" customFormat="1" ht="17.25" thickBot="1">
      <c r="A9" s="366"/>
      <c r="B9" s="192" t="s">
        <v>378</v>
      </c>
      <c r="C9" s="182" t="s">
        <v>376</v>
      </c>
      <c r="D9" s="182">
        <v>10</v>
      </c>
      <c r="E9" s="185">
        <v>0.15</v>
      </c>
      <c r="F9" s="186">
        <f t="shared" si="0"/>
        <v>1.5</v>
      </c>
      <c r="G9" s="187" t="s">
        <v>381</v>
      </c>
    </row>
    <row r="10" spans="1:7" s="179" customFormat="1" ht="17.25" thickBot="1">
      <c r="A10" s="366"/>
      <c r="B10" s="192" t="s">
        <v>379</v>
      </c>
      <c r="C10" s="182" t="s">
        <v>376</v>
      </c>
      <c r="D10" s="182">
        <v>10</v>
      </c>
      <c r="E10" s="185">
        <v>0.1</v>
      </c>
      <c r="F10" s="186">
        <f t="shared" si="0"/>
        <v>1</v>
      </c>
      <c r="G10" s="187" t="s">
        <v>381</v>
      </c>
    </row>
    <row r="11" spans="1:7" s="179" customFormat="1" ht="17.25" thickBot="1">
      <c r="A11" s="366"/>
      <c r="B11" s="192" t="s">
        <v>382</v>
      </c>
      <c r="C11" s="182" t="s">
        <v>372</v>
      </c>
      <c r="D11" s="182">
        <v>5</v>
      </c>
      <c r="E11" s="185">
        <v>0.52</v>
      </c>
      <c r="F11" s="186">
        <f t="shared" si="0"/>
        <v>2.6</v>
      </c>
      <c r="G11" s="187" t="s">
        <v>381</v>
      </c>
    </row>
    <row r="12" spans="1:7" s="179" customFormat="1" ht="17.25" thickBot="1">
      <c r="A12" s="367"/>
      <c r="B12" s="192" t="s">
        <v>383</v>
      </c>
      <c r="C12" s="182"/>
      <c r="D12" s="182"/>
      <c r="E12" s="185"/>
      <c r="F12" s="186">
        <f>SUM(F5:F11)</f>
        <v>20</v>
      </c>
      <c r="G12" s="187"/>
    </row>
  </sheetData>
  <sheetProtection/>
  <mergeCells count="5">
    <mergeCell ref="A1:B1"/>
    <mergeCell ref="A2:G2"/>
    <mergeCell ref="A3:B3"/>
    <mergeCell ref="A4:G4"/>
    <mergeCell ref="A5:A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J14" sqref="J14"/>
    </sheetView>
  </sheetViews>
  <sheetFormatPr defaultColWidth="9.00390625" defaultRowHeight="16.5"/>
  <sheetData>
    <row r="1" spans="1:7" s="179" customFormat="1" ht="16.5">
      <c r="A1" s="357" t="s">
        <v>464</v>
      </c>
      <c r="B1" s="357"/>
      <c r="G1" s="180" t="s">
        <v>133</v>
      </c>
    </row>
    <row r="2" spans="1:8" s="179" customFormat="1" ht="17.25" thickBot="1">
      <c r="A2" s="358" t="s">
        <v>465</v>
      </c>
      <c r="B2" s="359"/>
      <c r="C2" s="359"/>
      <c r="D2" s="359"/>
      <c r="E2" s="359"/>
      <c r="F2" s="359"/>
      <c r="G2" s="359"/>
      <c r="H2" s="189"/>
    </row>
    <row r="3" spans="1:8" s="179" customFormat="1" ht="17.25" thickBot="1">
      <c r="A3" s="360" t="s">
        <v>2</v>
      </c>
      <c r="B3" s="361"/>
      <c r="C3" s="181" t="s">
        <v>3</v>
      </c>
      <c r="D3" s="181" t="s">
        <v>4</v>
      </c>
      <c r="E3" s="182" t="s">
        <v>5</v>
      </c>
      <c r="F3" s="182" t="s">
        <v>6</v>
      </c>
      <c r="G3" s="183" t="s">
        <v>116</v>
      </c>
      <c r="H3" s="190"/>
    </row>
    <row r="4" spans="1:7" s="179" customFormat="1" ht="17.25" thickBot="1">
      <c r="A4" s="362" t="s">
        <v>14</v>
      </c>
      <c r="B4" s="363"/>
      <c r="C4" s="363"/>
      <c r="D4" s="363"/>
      <c r="E4" s="363"/>
      <c r="F4" s="363"/>
      <c r="G4" s="364"/>
    </row>
    <row r="5" spans="1:7" s="179" customFormat="1" ht="18.75" customHeight="1" thickBot="1">
      <c r="A5" s="365" t="s">
        <v>54</v>
      </c>
      <c r="B5" s="191" t="s">
        <v>466</v>
      </c>
      <c r="C5" s="182" t="s">
        <v>468</v>
      </c>
      <c r="D5" s="182">
        <v>2</v>
      </c>
      <c r="E5" s="185">
        <v>1.4</v>
      </c>
      <c r="F5" s="186">
        <f aca="true" t="shared" si="0" ref="F5:F11">SUM(D5*E5)</f>
        <v>2.8</v>
      </c>
      <c r="G5" s="187" t="s">
        <v>476</v>
      </c>
    </row>
    <row r="6" spans="1:7" s="179" customFormat="1" ht="17.25" thickBot="1">
      <c r="A6" s="366"/>
      <c r="B6" s="192" t="s">
        <v>467</v>
      </c>
      <c r="C6" s="182" t="s">
        <v>468</v>
      </c>
      <c r="D6" s="182">
        <v>4</v>
      </c>
      <c r="E6" s="185">
        <v>0.9</v>
      </c>
      <c r="F6" s="186">
        <f t="shared" si="0"/>
        <v>3.6</v>
      </c>
      <c r="G6" s="187" t="s">
        <v>475</v>
      </c>
    </row>
    <row r="7" spans="1:7" s="179" customFormat="1" ht="17.25" thickBot="1">
      <c r="A7" s="366"/>
      <c r="B7" s="192" t="s">
        <v>469</v>
      </c>
      <c r="C7" s="182" t="s">
        <v>470</v>
      </c>
      <c r="D7" s="182">
        <v>2</v>
      </c>
      <c r="E7" s="185">
        <v>0.45</v>
      </c>
      <c r="F7" s="186">
        <f t="shared" si="0"/>
        <v>0.9</v>
      </c>
      <c r="G7" s="187" t="s">
        <v>477</v>
      </c>
    </row>
    <row r="8" spans="1:7" s="179" customFormat="1" ht="17.25" thickBot="1">
      <c r="A8" s="366"/>
      <c r="B8" s="192" t="s">
        <v>471</v>
      </c>
      <c r="C8" s="182" t="s">
        <v>188</v>
      </c>
      <c r="D8" s="182">
        <v>3</v>
      </c>
      <c r="E8" s="185">
        <v>0.1</v>
      </c>
      <c r="F8" s="186">
        <f t="shared" si="0"/>
        <v>0.30000000000000004</v>
      </c>
      <c r="G8" s="187" t="s">
        <v>478</v>
      </c>
    </row>
    <row r="9" spans="1:7" s="179" customFormat="1" ht="17.25" thickBot="1">
      <c r="A9" s="366"/>
      <c r="B9" s="192" t="s">
        <v>472</v>
      </c>
      <c r="C9" s="182" t="s">
        <v>376</v>
      </c>
      <c r="D9" s="182">
        <v>5</v>
      </c>
      <c r="E9" s="185">
        <v>0.18</v>
      </c>
      <c r="F9" s="186">
        <f t="shared" si="0"/>
        <v>0.8999999999999999</v>
      </c>
      <c r="G9" s="187" t="s">
        <v>478</v>
      </c>
    </row>
    <row r="10" spans="1:7" s="179" customFormat="1" ht="17.25" thickBot="1">
      <c r="A10" s="366"/>
      <c r="B10" s="192" t="s">
        <v>473</v>
      </c>
      <c r="C10" s="182" t="s">
        <v>372</v>
      </c>
      <c r="D10" s="182">
        <v>1</v>
      </c>
      <c r="E10" s="185">
        <v>1.5</v>
      </c>
      <c r="F10" s="186">
        <f t="shared" si="0"/>
        <v>1.5</v>
      </c>
      <c r="G10" s="187" t="s">
        <v>474</v>
      </c>
    </row>
    <row r="11" spans="1:7" s="179" customFormat="1" ht="17.25" thickBot="1">
      <c r="A11" s="366"/>
      <c r="B11" s="192"/>
      <c r="C11" s="182"/>
      <c r="D11" s="182"/>
      <c r="E11" s="185"/>
      <c r="F11" s="186">
        <f t="shared" si="0"/>
        <v>0</v>
      </c>
      <c r="G11" s="187"/>
    </row>
    <row r="12" spans="1:7" s="179" customFormat="1" ht="17.25" thickBot="1">
      <c r="A12" s="367"/>
      <c r="B12" s="192" t="s">
        <v>383</v>
      </c>
      <c r="C12" s="182"/>
      <c r="D12" s="182"/>
      <c r="E12" s="185"/>
      <c r="F12" s="186">
        <f>SUM(F5:F11)</f>
        <v>10</v>
      </c>
      <c r="G12" s="187"/>
    </row>
    <row r="14" spans="1:7" s="179" customFormat="1" ht="16.5">
      <c r="A14" s="357" t="s">
        <v>464</v>
      </c>
      <c r="B14" s="357"/>
      <c r="G14" s="180" t="s">
        <v>133</v>
      </c>
    </row>
    <row r="15" spans="1:8" s="179" customFormat="1" ht="17.25" thickBot="1">
      <c r="A15" s="358" t="s">
        <v>479</v>
      </c>
      <c r="B15" s="359"/>
      <c r="C15" s="359"/>
      <c r="D15" s="359"/>
      <c r="E15" s="359"/>
      <c r="F15" s="359"/>
      <c r="G15" s="359"/>
      <c r="H15" s="189"/>
    </row>
    <row r="16" spans="1:8" s="179" customFormat="1" ht="17.25" thickBot="1">
      <c r="A16" s="360" t="s">
        <v>2</v>
      </c>
      <c r="B16" s="361"/>
      <c r="C16" s="181" t="s">
        <v>3</v>
      </c>
      <c r="D16" s="181" t="s">
        <v>4</v>
      </c>
      <c r="E16" s="182" t="s">
        <v>5</v>
      </c>
      <c r="F16" s="182" t="s">
        <v>6</v>
      </c>
      <c r="G16" s="183" t="s">
        <v>116</v>
      </c>
      <c r="H16" s="190"/>
    </row>
    <row r="17" spans="1:7" s="179" customFormat="1" ht="17.25" thickBot="1">
      <c r="A17" s="362" t="s">
        <v>14</v>
      </c>
      <c r="B17" s="363"/>
      <c r="C17" s="363"/>
      <c r="D17" s="363"/>
      <c r="E17" s="363"/>
      <c r="F17" s="363"/>
      <c r="G17" s="364"/>
    </row>
    <row r="18" spans="1:7" s="179" customFormat="1" ht="18.75" customHeight="1" thickBot="1">
      <c r="A18" s="365" t="s">
        <v>54</v>
      </c>
      <c r="B18" s="191" t="s">
        <v>466</v>
      </c>
      <c r="C18" s="182" t="s">
        <v>468</v>
      </c>
      <c r="D18" s="182">
        <v>2</v>
      </c>
      <c r="E18" s="185">
        <v>1.4</v>
      </c>
      <c r="F18" s="186">
        <f aca="true" t="shared" si="1" ref="F18:F24">SUM(D18*E18)</f>
        <v>2.8</v>
      </c>
      <c r="G18" s="187" t="s">
        <v>476</v>
      </c>
    </row>
    <row r="19" spans="1:7" s="179" customFormat="1" ht="17.25" thickBot="1">
      <c r="A19" s="366"/>
      <c r="B19" s="192" t="s">
        <v>467</v>
      </c>
      <c r="C19" s="182" t="s">
        <v>468</v>
      </c>
      <c r="D19" s="182">
        <v>4</v>
      </c>
      <c r="E19" s="185">
        <v>0.9</v>
      </c>
      <c r="F19" s="186">
        <f t="shared" si="1"/>
        <v>3.6</v>
      </c>
      <c r="G19" s="187" t="s">
        <v>475</v>
      </c>
    </row>
    <row r="20" spans="1:7" s="179" customFormat="1" ht="17.25" thickBot="1">
      <c r="A20" s="366"/>
      <c r="B20" s="192" t="s">
        <v>469</v>
      </c>
      <c r="C20" s="182" t="s">
        <v>470</v>
      </c>
      <c r="D20" s="182">
        <v>2</v>
      </c>
      <c r="E20" s="185">
        <v>0.45</v>
      </c>
      <c r="F20" s="186">
        <f t="shared" si="1"/>
        <v>0.9</v>
      </c>
      <c r="G20" s="187" t="s">
        <v>477</v>
      </c>
    </row>
    <row r="21" spans="1:7" s="179" customFormat="1" ht="17.25" thickBot="1">
      <c r="A21" s="366"/>
      <c r="B21" s="192" t="s">
        <v>471</v>
      </c>
      <c r="C21" s="182" t="s">
        <v>188</v>
      </c>
      <c r="D21" s="182">
        <v>3</v>
      </c>
      <c r="E21" s="185">
        <v>0.1</v>
      </c>
      <c r="F21" s="186">
        <f t="shared" si="1"/>
        <v>0.30000000000000004</v>
      </c>
      <c r="G21" s="187" t="s">
        <v>478</v>
      </c>
    </row>
    <row r="22" spans="1:7" s="179" customFormat="1" ht="17.25" thickBot="1">
      <c r="A22" s="366"/>
      <c r="B22" s="192" t="s">
        <v>472</v>
      </c>
      <c r="C22" s="182" t="s">
        <v>376</v>
      </c>
      <c r="D22" s="182">
        <v>5</v>
      </c>
      <c r="E22" s="185">
        <v>0.18</v>
      </c>
      <c r="F22" s="186">
        <f t="shared" si="1"/>
        <v>0.8999999999999999</v>
      </c>
      <c r="G22" s="187" t="s">
        <v>478</v>
      </c>
    </row>
    <row r="23" spans="1:7" s="179" customFormat="1" ht="17.25" thickBot="1">
      <c r="A23" s="366"/>
      <c r="B23" s="192" t="s">
        <v>473</v>
      </c>
      <c r="C23" s="182" t="s">
        <v>372</v>
      </c>
      <c r="D23" s="182">
        <v>1</v>
      </c>
      <c r="E23" s="185">
        <v>1.5</v>
      </c>
      <c r="F23" s="186">
        <f t="shared" si="1"/>
        <v>1.5</v>
      </c>
      <c r="G23" s="187" t="s">
        <v>474</v>
      </c>
    </row>
    <row r="24" spans="1:7" s="179" customFormat="1" ht="17.25" thickBot="1">
      <c r="A24" s="366"/>
      <c r="B24" s="192"/>
      <c r="C24" s="182"/>
      <c r="D24" s="182"/>
      <c r="E24" s="185"/>
      <c r="F24" s="186">
        <f t="shared" si="1"/>
        <v>0</v>
      </c>
      <c r="G24" s="187"/>
    </row>
    <row r="25" spans="1:7" s="179" customFormat="1" ht="17.25" thickBot="1">
      <c r="A25" s="367"/>
      <c r="B25" s="192" t="s">
        <v>383</v>
      </c>
      <c r="C25" s="182"/>
      <c r="D25" s="182"/>
      <c r="E25" s="185"/>
      <c r="F25" s="186">
        <f>SUM(F18:F24)</f>
        <v>10</v>
      </c>
      <c r="G25" s="187"/>
    </row>
  </sheetData>
  <sheetProtection/>
  <mergeCells count="10">
    <mergeCell ref="A15:G15"/>
    <mergeCell ref="A16:B16"/>
    <mergeCell ref="A17:G17"/>
    <mergeCell ref="A18:A25"/>
    <mergeCell ref="A1:B1"/>
    <mergeCell ref="A2:G2"/>
    <mergeCell ref="A3:B3"/>
    <mergeCell ref="A4:G4"/>
    <mergeCell ref="A5:A12"/>
    <mergeCell ref="A14:B1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I14" sqref="I14"/>
    </sheetView>
  </sheetViews>
  <sheetFormatPr defaultColWidth="9.00390625" defaultRowHeight="16.5"/>
  <sheetData>
    <row r="1" spans="1:7" s="179" customFormat="1" ht="16.5">
      <c r="A1" s="357" t="s">
        <v>415</v>
      </c>
      <c r="B1" s="357"/>
      <c r="G1" s="180" t="s">
        <v>133</v>
      </c>
    </row>
    <row r="2" spans="1:8" s="179" customFormat="1" ht="17.25" thickBot="1">
      <c r="A2" s="358" t="s">
        <v>449</v>
      </c>
      <c r="B2" s="359"/>
      <c r="C2" s="359"/>
      <c r="D2" s="359"/>
      <c r="E2" s="359"/>
      <c r="F2" s="359"/>
      <c r="G2" s="359"/>
      <c r="H2" s="189"/>
    </row>
    <row r="3" spans="1:8" s="179" customFormat="1" ht="17.25" thickBot="1">
      <c r="A3" s="360" t="s">
        <v>2</v>
      </c>
      <c r="B3" s="361"/>
      <c r="C3" s="181" t="s">
        <v>3</v>
      </c>
      <c r="D3" s="181" t="s">
        <v>4</v>
      </c>
      <c r="E3" s="182" t="s">
        <v>5</v>
      </c>
      <c r="F3" s="182" t="s">
        <v>6</v>
      </c>
      <c r="G3" s="183" t="s">
        <v>116</v>
      </c>
      <c r="H3" s="190"/>
    </row>
    <row r="4" spans="1:7" s="179" customFormat="1" ht="17.25" thickBot="1">
      <c r="A4" s="362" t="s">
        <v>14</v>
      </c>
      <c r="B4" s="363"/>
      <c r="C4" s="363"/>
      <c r="D4" s="363"/>
      <c r="E4" s="363"/>
      <c r="F4" s="363"/>
      <c r="G4" s="364"/>
    </row>
    <row r="5" spans="1:7" s="179" customFormat="1" ht="18.75" customHeight="1" thickBot="1">
      <c r="A5" s="365" t="s">
        <v>54</v>
      </c>
      <c r="B5" s="184" t="s">
        <v>417</v>
      </c>
      <c r="C5" s="182" t="s">
        <v>372</v>
      </c>
      <c r="D5" s="182">
        <v>50</v>
      </c>
      <c r="E5" s="185">
        <v>0.29</v>
      </c>
      <c r="F5" s="186">
        <f aca="true" t="shared" si="0" ref="F5:F11">D5*E5</f>
        <v>14.499999999999998</v>
      </c>
      <c r="G5" s="187" t="s">
        <v>429</v>
      </c>
    </row>
    <row r="6" spans="1:7" s="179" customFormat="1" ht="17.25" thickBot="1">
      <c r="A6" s="366"/>
      <c r="B6" s="188" t="s">
        <v>416</v>
      </c>
      <c r="C6" s="182" t="s">
        <v>49</v>
      </c>
      <c r="D6" s="182">
        <v>50</v>
      </c>
      <c r="E6" s="185">
        <v>0.11</v>
      </c>
      <c r="F6" s="186">
        <f t="shared" si="0"/>
        <v>5.5</v>
      </c>
      <c r="G6" s="187" t="s">
        <v>428</v>
      </c>
    </row>
    <row r="7" spans="1:7" s="179" customFormat="1" ht="17.25" thickBot="1">
      <c r="A7" s="366"/>
      <c r="B7" s="188" t="s">
        <v>418</v>
      </c>
      <c r="C7" s="182" t="s">
        <v>372</v>
      </c>
      <c r="D7" s="182">
        <v>50</v>
      </c>
      <c r="E7" s="185">
        <v>0.38</v>
      </c>
      <c r="F7" s="186">
        <f t="shared" si="0"/>
        <v>19</v>
      </c>
      <c r="G7" s="187" t="s">
        <v>428</v>
      </c>
    </row>
    <row r="8" spans="1:7" s="179" customFormat="1" ht="17.25" thickBot="1">
      <c r="A8" s="366"/>
      <c r="B8" s="188" t="s">
        <v>419</v>
      </c>
      <c r="C8" s="182" t="s">
        <v>376</v>
      </c>
      <c r="D8" s="182">
        <v>50</v>
      </c>
      <c r="E8" s="185">
        <v>0.21</v>
      </c>
      <c r="F8" s="186">
        <f t="shared" si="0"/>
        <v>10.5</v>
      </c>
      <c r="G8" s="187" t="s">
        <v>428</v>
      </c>
    </row>
    <row r="9" spans="1:7" s="179" customFormat="1" ht="17.25" thickBot="1">
      <c r="A9" s="366"/>
      <c r="B9" s="188" t="s">
        <v>420</v>
      </c>
      <c r="C9" s="182" t="s">
        <v>426</v>
      </c>
      <c r="D9" s="182">
        <v>50</v>
      </c>
      <c r="E9" s="185">
        <v>0.21</v>
      </c>
      <c r="F9" s="186">
        <f t="shared" si="0"/>
        <v>10.5</v>
      </c>
      <c r="G9" s="187" t="s">
        <v>428</v>
      </c>
    </row>
    <row r="10" spans="1:7" s="179" customFormat="1" ht="17.25" thickBot="1">
      <c r="A10" s="366"/>
      <c r="B10" s="188" t="s">
        <v>421</v>
      </c>
      <c r="C10" s="182" t="s">
        <v>376</v>
      </c>
      <c r="D10" s="182">
        <v>10</v>
      </c>
      <c r="E10" s="185">
        <v>0.78</v>
      </c>
      <c r="F10" s="186">
        <f t="shared" si="0"/>
        <v>7.800000000000001</v>
      </c>
      <c r="G10" s="187" t="s">
        <v>428</v>
      </c>
    </row>
    <row r="11" spans="1:7" s="179" customFormat="1" ht="17.25" thickBot="1">
      <c r="A11" s="366"/>
      <c r="B11" s="188" t="s">
        <v>422</v>
      </c>
      <c r="C11" s="182" t="s">
        <v>427</v>
      </c>
      <c r="D11" s="182">
        <v>3</v>
      </c>
      <c r="E11" s="185">
        <v>1.4</v>
      </c>
      <c r="F11" s="186">
        <f t="shared" si="0"/>
        <v>4.199999999999999</v>
      </c>
      <c r="G11" s="187" t="s">
        <v>428</v>
      </c>
    </row>
    <row r="12" spans="1:7" s="179" customFormat="1" ht="17.25" thickBot="1">
      <c r="A12" s="367"/>
      <c r="B12" s="188" t="s">
        <v>383</v>
      </c>
      <c r="C12" s="182"/>
      <c r="D12" s="182"/>
      <c r="E12" s="185"/>
      <c r="F12" s="186">
        <f>SUM(F5:F11)</f>
        <v>72</v>
      </c>
      <c r="G12" s="187"/>
    </row>
    <row r="13" ht="16.5">
      <c r="A13" s="15"/>
    </row>
    <row r="14" spans="1:8" ht="17.25" thickBot="1">
      <c r="A14" s="358" t="s">
        <v>448</v>
      </c>
      <c r="B14" s="359"/>
      <c r="C14" s="359"/>
      <c r="D14" s="359"/>
      <c r="E14" s="359"/>
      <c r="F14" s="359"/>
      <c r="G14" s="359"/>
      <c r="H14" s="17"/>
    </row>
    <row r="15" spans="1:8" ht="17.25" thickBot="1">
      <c r="A15" s="360" t="s">
        <v>2</v>
      </c>
      <c r="B15" s="361"/>
      <c r="C15" s="181" t="s">
        <v>3</v>
      </c>
      <c r="D15" s="181" t="s">
        <v>4</v>
      </c>
      <c r="E15" s="182" t="s">
        <v>5</v>
      </c>
      <c r="F15" s="182" t="s">
        <v>6</v>
      </c>
      <c r="G15" s="183" t="s">
        <v>116</v>
      </c>
      <c r="H15" s="2"/>
    </row>
    <row r="16" spans="1:7" ht="17.25" thickBot="1">
      <c r="A16" s="362" t="s">
        <v>14</v>
      </c>
      <c r="B16" s="363"/>
      <c r="C16" s="363"/>
      <c r="D16" s="363"/>
      <c r="E16" s="363"/>
      <c r="F16" s="363"/>
      <c r="G16" s="364"/>
    </row>
    <row r="17" spans="1:7" ht="18.75" customHeight="1" thickBot="1">
      <c r="A17" s="365" t="s">
        <v>445</v>
      </c>
      <c r="B17" s="184" t="s">
        <v>430</v>
      </c>
      <c r="C17" s="182" t="s">
        <v>431</v>
      </c>
      <c r="D17" s="182">
        <v>50</v>
      </c>
      <c r="E17" s="185">
        <v>0.38</v>
      </c>
      <c r="F17" s="186">
        <f aca="true" t="shared" si="1" ref="F17:F25">SUM(D17*E17)</f>
        <v>19</v>
      </c>
      <c r="G17" s="187" t="s">
        <v>429</v>
      </c>
    </row>
    <row r="18" spans="1:7" ht="17.25" thickBot="1">
      <c r="A18" s="366"/>
      <c r="B18" s="188" t="s">
        <v>432</v>
      </c>
      <c r="C18" s="182" t="s">
        <v>426</v>
      </c>
      <c r="D18" s="182">
        <v>1</v>
      </c>
      <c r="E18" s="185">
        <v>0.5</v>
      </c>
      <c r="F18" s="186">
        <f t="shared" si="1"/>
        <v>0.5</v>
      </c>
      <c r="G18" s="187" t="s">
        <v>428</v>
      </c>
    </row>
    <row r="19" spans="1:7" ht="17.25" thickBot="1">
      <c r="A19" s="366"/>
      <c r="B19" s="188" t="s">
        <v>433</v>
      </c>
      <c r="C19" s="182" t="s">
        <v>440</v>
      </c>
      <c r="D19" s="182">
        <v>1</v>
      </c>
      <c r="E19" s="185">
        <v>0.5</v>
      </c>
      <c r="F19" s="186">
        <f t="shared" si="1"/>
        <v>0.5</v>
      </c>
      <c r="G19" s="187" t="s">
        <v>428</v>
      </c>
    </row>
    <row r="20" spans="1:7" ht="17.25" thickBot="1">
      <c r="A20" s="366"/>
      <c r="B20" s="188" t="s">
        <v>434</v>
      </c>
      <c r="C20" s="182" t="s">
        <v>372</v>
      </c>
      <c r="D20" s="182">
        <v>50</v>
      </c>
      <c r="E20" s="185">
        <v>0.29</v>
      </c>
      <c r="F20" s="186">
        <f t="shared" si="1"/>
        <v>14.499999999999998</v>
      </c>
      <c r="G20" s="187" t="s">
        <v>428</v>
      </c>
    </row>
    <row r="21" spans="1:7" ht="17.25" thickBot="1">
      <c r="A21" s="366"/>
      <c r="B21" s="188" t="s">
        <v>435</v>
      </c>
      <c r="C21" s="182" t="s">
        <v>376</v>
      </c>
      <c r="D21" s="182">
        <v>50</v>
      </c>
      <c r="E21" s="185">
        <v>0.21</v>
      </c>
      <c r="F21" s="186">
        <f t="shared" si="1"/>
        <v>10.5</v>
      </c>
      <c r="G21" s="187" t="s">
        <v>428</v>
      </c>
    </row>
    <row r="22" spans="1:7" ht="17.25" thickBot="1">
      <c r="A22" s="366"/>
      <c r="B22" s="188" t="s">
        <v>436</v>
      </c>
      <c r="C22" s="182" t="s">
        <v>376</v>
      </c>
      <c r="D22" s="182">
        <v>50</v>
      </c>
      <c r="E22" s="185">
        <v>0.21</v>
      </c>
      <c r="F22" s="186">
        <f t="shared" si="1"/>
        <v>10.5</v>
      </c>
      <c r="G22" s="187" t="s">
        <v>429</v>
      </c>
    </row>
    <row r="23" spans="1:7" ht="17.25" thickBot="1">
      <c r="A23" s="366"/>
      <c r="B23" s="188" t="s">
        <v>437</v>
      </c>
      <c r="C23" s="182" t="s">
        <v>443</v>
      </c>
      <c r="D23" s="182">
        <v>60</v>
      </c>
      <c r="E23" s="185">
        <v>0.15</v>
      </c>
      <c r="F23" s="186">
        <f t="shared" si="1"/>
        <v>9</v>
      </c>
      <c r="G23" s="187" t="s">
        <v>429</v>
      </c>
    </row>
    <row r="24" spans="1:7" ht="17.25" thickBot="1">
      <c r="A24" s="366"/>
      <c r="B24" s="188" t="s">
        <v>438</v>
      </c>
      <c r="C24" s="182" t="s">
        <v>441</v>
      </c>
      <c r="D24" s="182">
        <v>10</v>
      </c>
      <c r="E24" s="185">
        <v>0.78</v>
      </c>
      <c r="F24" s="186">
        <f t="shared" si="1"/>
        <v>7.800000000000001</v>
      </c>
      <c r="G24" s="187" t="s">
        <v>444</v>
      </c>
    </row>
    <row r="25" spans="1:7" ht="17.25" thickBot="1">
      <c r="A25" s="366"/>
      <c r="B25" s="188" t="s">
        <v>439</v>
      </c>
      <c r="C25" s="182" t="s">
        <v>442</v>
      </c>
      <c r="D25" s="182">
        <v>7</v>
      </c>
      <c r="E25" s="185">
        <v>0.1</v>
      </c>
      <c r="F25" s="186">
        <f t="shared" si="1"/>
        <v>0.7000000000000001</v>
      </c>
      <c r="G25" s="187" t="s">
        <v>429</v>
      </c>
    </row>
    <row r="26" spans="1:7" ht="17.25" thickBot="1">
      <c r="A26" s="367"/>
      <c r="B26" s="188" t="s">
        <v>383</v>
      </c>
      <c r="C26" s="182"/>
      <c r="D26" s="182"/>
      <c r="E26" s="185"/>
      <c r="F26" s="186">
        <f>SUM(F17:F25)</f>
        <v>73</v>
      </c>
      <c r="G26" s="187"/>
    </row>
  </sheetData>
  <sheetProtection/>
  <mergeCells count="9">
    <mergeCell ref="A1:B1"/>
    <mergeCell ref="A5:A12"/>
    <mergeCell ref="A16:G16"/>
    <mergeCell ref="A17:A26"/>
    <mergeCell ref="A14:G14"/>
    <mergeCell ref="A15:B15"/>
    <mergeCell ref="A3:B3"/>
    <mergeCell ref="A4:G4"/>
    <mergeCell ref="A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K7" sqref="K7"/>
    </sheetView>
  </sheetViews>
  <sheetFormatPr defaultColWidth="9.00390625" defaultRowHeight="16.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工作表" shapeId="4819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duck</dc:creator>
  <cp:keywords/>
  <dc:description/>
  <cp:lastModifiedBy>AsusNB</cp:lastModifiedBy>
  <cp:lastPrinted>2016-07-13T03:51:58Z</cp:lastPrinted>
  <dcterms:created xsi:type="dcterms:W3CDTF">1997-01-14T01:50:29Z</dcterms:created>
  <dcterms:modified xsi:type="dcterms:W3CDTF">2016-07-13T13:27:23Z</dcterms:modified>
  <cp:category/>
  <cp:version/>
  <cp:contentType/>
  <cp:contentStatus/>
</cp:coreProperties>
</file>